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 xmlns:mc="http://schemas.openxmlformats.org/markup-compatibility/2006" xmlns:x15="http://schemas.microsoft.com/office/spreadsheetml/2010/11/main" mc:Ignorable="x15">
  <fileVersion appName="xl" lastEdited="3" lowestEdited="5" rupBuild="9302"/>
  <workbookPr codeName="ThisWorkbook"/>
  <mc:AlternateContent xmlns:mc="http://schemas.openxmlformats.org/markup-compatibility/2006">
    <mc:Choice Requires="x15">
      <x15ac:absPath xmlns:x15ac="http://schemas.microsoft.com/office/spreadsheetml/2010/11/ac" url="D:\xwechat_files\wxid_58h3qdbjqst022_dae1\msg\file\2026-08\"/>
    </mc:Choice>
  </mc:AlternateContent>
  <bookViews>
    <workbookView windowWidth="21600" windowHeight="10455"/>
  </bookViews>
  <sheets>
    <sheet name="Sheet1" sheetId="1" r:id="rId1"/>
  </sheets>
  <definedNames>
    <definedName name="_xlnm.Print_Area" localSheetId="0">Sheet1!$A$1:$L$112</definedName>
  </definedNames>
  <calcPr calcId="191029" concurrentCalc="0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336" name="ID_C4EA8CFAAB2B403581C3A3D057B95029" descr="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5544165" y="15899130"/>
          <a:ext cx="5657850" cy="10073640"/>
        </a:xfrm>
        <a:prstGeom prst="rect">
          <a:avLst/>
        </a:prstGeom>
      </xdr:spPr>
    </xdr:pic>
  </etc:cellImage>
  <etc:cellImage>
    <xdr:pic>
      <xdr:nvPicPr>
        <xdr:cNvPr id="337" name="ID_4270B6769B0F460DAC626478248878A9" descr="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5544165" y="16432530"/>
          <a:ext cx="5657850" cy="10073640"/>
        </a:xfrm>
        <a:prstGeom prst="rect">
          <a:avLst/>
        </a:prstGeom>
      </xdr:spPr>
    </xdr:pic>
  </etc:cellImage>
  <etc:cellImage>
    <xdr:pic>
      <xdr:nvPicPr>
        <xdr:cNvPr id="338" name="ID_3961000EB0904A4CB0259D220F5F8FCD" descr="4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5544165" y="14832330"/>
          <a:ext cx="5660390" cy="10073640"/>
        </a:xfrm>
        <a:prstGeom prst="rect">
          <a:avLst/>
        </a:prstGeom>
      </xdr:spPr>
    </xdr:pic>
  </etc:cellImage>
  <etc:cellImage>
    <xdr:pic>
      <xdr:nvPicPr>
        <xdr:cNvPr id="339" name="ID_03C38ACE7DA94436860857085019FF31" descr="5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6229965" y="14832330"/>
          <a:ext cx="5660390" cy="10073640"/>
        </a:xfrm>
        <a:prstGeom prst="rect">
          <a:avLst/>
        </a:prstGeom>
      </xdr:spPr>
    </xdr:pic>
  </etc:cellImage>
  <etc:cellImage>
    <xdr:pic>
      <xdr:nvPicPr>
        <xdr:cNvPr id="340" name="ID_4BAAAFB49A414AB19A6FFE90285387FC" descr="6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6915765" y="14832330"/>
          <a:ext cx="5660390" cy="10073640"/>
        </a:xfrm>
        <a:prstGeom prst="rect">
          <a:avLst/>
        </a:prstGeom>
      </xdr:spPr>
    </xdr:pic>
  </etc:cellImage>
  <etc:cellImage>
    <xdr:pic>
      <xdr:nvPicPr>
        <xdr:cNvPr id="341" name="ID_7172AE95097D43AD874E600B27D6BD74" descr="9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5544165" y="15099030"/>
          <a:ext cx="5660390" cy="10073640"/>
        </a:xfrm>
        <a:prstGeom prst="rect">
          <a:avLst/>
        </a:prstGeom>
      </xdr:spPr>
    </xdr:pic>
  </etc:cellImage>
  <etc:cellImage>
    <xdr:pic>
      <xdr:nvPicPr>
        <xdr:cNvPr id="342" name="ID_3374A4E052AD4B21B938E6CAB51B27BD" descr="11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5544165" y="3897630"/>
          <a:ext cx="5657850" cy="10058400"/>
        </a:xfrm>
        <a:prstGeom prst="rect">
          <a:avLst/>
        </a:prstGeom>
      </xdr:spPr>
    </xdr:pic>
  </etc:cellImage>
  <etc:cellImage>
    <xdr:pic>
      <xdr:nvPicPr>
        <xdr:cNvPr id="343" name="ID_AFE64F87F5AB438FB861A75CE1AD98BB" descr="13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5544165" y="3097530"/>
          <a:ext cx="10058400" cy="5657850"/>
        </a:xfrm>
        <a:prstGeom prst="rect">
          <a:avLst/>
        </a:prstGeom>
      </xdr:spPr>
    </xdr:pic>
  </etc:cellImage>
  <etc:cellImage>
    <xdr:pic>
      <xdr:nvPicPr>
        <xdr:cNvPr id="344" name="ID_C945E0DE92FF43E28925AF116A48534B" descr="15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5544165" y="10831830"/>
          <a:ext cx="10058400" cy="5660390"/>
        </a:xfrm>
        <a:prstGeom prst="rect">
          <a:avLst/>
        </a:prstGeom>
      </xdr:spPr>
    </xdr:pic>
  </etc:cellImage>
  <etc:cellImage>
    <xdr:pic>
      <xdr:nvPicPr>
        <xdr:cNvPr id="345" name="ID_447C3891915B461B8C6874052CF727CF" descr="16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6229965" y="10831830"/>
          <a:ext cx="5660390" cy="10073640"/>
        </a:xfrm>
        <a:prstGeom prst="rect">
          <a:avLst/>
        </a:prstGeom>
      </xdr:spPr>
    </xdr:pic>
  </etc:cellImage>
  <etc:cellImage>
    <xdr:pic>
      <xdr:nvPicPr>
        <xdr:cNvPr id="346" name="ID_608B31E5D5124618AED1609B8DAE204C" descr="17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6915765" y="10831830"/>
          <a:ext cx="5660390" cy="10073640"/>
        </a:xfrm>
        <a:prstGeom prst="rect">
          <a:avLst/>
        </a:prstGeom>
      </xdr:spPr>
    </xdr:pic>
  </etc:cellImage>
  <etc:cellImage>
    <xdr:pic>
      <xdr:nvPicPr>
        <xdr:cNvPr id="347" name="ID_97D670830D7F46BB99D37DA9B6BABB8E" descr="18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7601565" y="10831830"/>
          <a:ext cx="5660390" cy="10073640"/>
        </a:xfrm>
        <a:prstGeom prst="rect">
          <a:avLst/>
        </a:prstGeom>
      </xdr:spPr>
    </xdr:pic>
  </etc:cellImage>
  <etc:cellImage>
    <xdr:pic>
      <xdr:nvPicPr>
        <xdr:cNvPr id="348" name="ID_F6CAF6DE58FE448CBDC6BD8F4F56F4FF" descr="20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3562965" y="1482725"/>
          <a:ext cx="10058400" cy="5665470"/>
        </a:xfrm>
        <a:prstGeom prst="rect">
          <a:avLst/>
        </a:prstGeom>
      </xdr:spPr>
    </xdr:pic>
  </etc:cellImage>
  <etc:cellImage>
    <xdr:pic>
      <xdr:nvPicPr>
        <xdr:cNvPr id="349" name="ID_6EF3CD9458D0400C9CE43FA69376C128" descr="22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5544165" y="5764530"/>
          <a:ext cx="5657850" cy="10058400"/>
        </a:xfrm>
        <a:prstGeom prst="rect">
          <a:avLst/>
        </a:prstGeom>
      </xdr:spPr>
    </xdr:pic>
  </etc:cellImage>
  <etc:cellImage>
    <xdr:pic>
      <xdr:nvPicPr>
        <xdr:cNvPr id="350" name="ID_33B0A5168CFC49E19B8F3EE87D6C9C78" descr="22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5544165" y="7098030"/>
          <a:ext cx="5657850" cy="10058400"/>
        </a:xfrm>
        <a:prstGeom prst="rect">
          <a:avLst/>
        </a:prstGeom>
      </xdr:spPr>
    </xdr:pic>
  </etc:cellImage>
  <etc:cellImage>
    <xdr:pic>
      <xdr:nvPicPr>
        <xdr:cNvPr id="351" name="ID_4D01DC0B406D4B0ABB018C467E8C2590" descr="24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5544165" y="6297930"/>
          <a:ext cx="5657850" cy="10058400"/>
        </a:xfrm>
        <a:prstGeom prst="rect">
          <a:avLst/>
        </a:prstGeom>
      </xdr:spPr>
    </xdr:pic>
  </etc:cellImage>
  <etc:cellImage>
    <xdr:pic>
      <xdr:nvPicPr>
        <xdr:cNvPr id="352" name="ID_D493B467B8A84D9C8D0720988F2A9B31" descr="24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5544165" y="7631430"/>
          <a:ext cx="5657850" cy="10058400"/>
        </a:xfrm>
        <a:prstGeom prst="rect">
          <a:avLst/>
        </a:prstGeom>
      </xdr:spPr>
    </xdr:pic>
  </etc:cellImage>
  <etc:cellImage>
    <xdr:pic>
      <xdr:nvPicPr>
        <xdr:cNvPr id="353" name="ID_1BEC930F4ABF44409725B926F1B60C46" descr="25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6229965" y="6297930"/>
          <a:ext cx="5660390" cy="10058400"/>
        </a:xfrm>
        <a:prstGeom prst="rect">
          <a:avLst/>
        </a:prstGeom>
      </xdr:spPr>
    </xdr:pic>
  </etc:cellImage>
  <etc:cellImage>
    <xdr:pic>
      <xdr:nvPicPr>
        <xdr:cNvPr id="354" name="ID_E74130B39EA8417A82C3E35168388920" descr="25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6229965" y="7631430"/>
          <a:ext cx="5660390" cy="10058400"/>
        </a:xfrm>
        <a:prstGeom prst="rect">
          <a:avLst/>
        </a:prstGeom>
      </xdr:spPr>
    </xdr:pic>
  </etc:cellImage>
  <etc:cellImage>
    <xdr:pic>
      <xdr:nvPicPr>
        <xdr:cNvPr id="355" name="ID_216FB5E4565C4A509363CE035F1DF1C1" descr="26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6915765" y="6297930"/>
          <a:ext cx="10058400" cy="5657850"/>
        </a:xfrm>
        <a:prstGeom prst="rect">
          <a:avLst/>
        </a:prstGeom>
      </xdr:spPr>
    </xdr:pic>
  </etc:cellImage>
  <etc:cellImage>
    <xdr:pic>
      <xdr:nvPicPr>
        <xdr:cNvPr id="356" name="ID_5E80C59B4F8A4B84A8C0312A7E3C24B7" descr="26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6915765" y="7631430"/>
          <a:ext cx="10058400" cy="5657850"/>
        </a:xfrm>
        <a:prstGeom prst="rect">
          <a:avLst/>
        </a:prstGeom>
      </xdr:spPr>
    </xdr:pic>
  </etc:cellImage>
  <etc:cellImage>
    <xdr:pic>
      <xdr:nvPicPr>
        <xdr:cNvPr id="357" name="ID_0C7CE919C4014707AA23B2955F11FCA2" descr="28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5544165" y="13765530"/>
          <a:ext cx="5657850" cy="10073640"/>
        </a:xfrm>
        <a:prstGeom prst="rect">
          <a:avLst/>
        </a:prstGeom>
      </xdr:spPr>
    </xdr:pic>
  </etc:cellImage>
  <etc:cellImage>
    <xdr:pic>
      <xdr:nvPicPr>
        <xdr:cNvPr id="359" name="ID_C56479EA71734625B75A62A4F1D866FF" descr="31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5544165" y="13498830"/>
          <a:ext cx="5660390" cy="10073640"/>
        </a:xfrm>
        <a:prstGeom prst="rect">
          <a:avLst/>
        </a:prstGeom>
      </xdr:spPr>
    </xdr:pic>
  </etc:cellImage>
  <etc:cellImage>
    <xdr:pic>
      <xdr:nvPicPr>
        <xdr:cNvPr id="360" name="ID_5C09ED4C04D049DCB84F0C3965FC15AC" descr="30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5544165" y="14298930"/>
          <a:ext cx="5660390" cy="10073640"/>
        </a:xfrm>
        <a:prstGeom prst="rect">
          <a:avLst/>
        </a:prstGeom>
      </xdr:spPr>
    </xdr:pic>
  </etc:cellImage>
  <etc:cellImage>
    <xdr:pic>
      <xdr:nvPicPr>
        <xdr:cNvPr id="361" name="ID_4141BDCA55F84BE68B3AE027FA1F9AEA" descr="33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5544165" y="11365230"/>
          <a:ext cx="5657850" cy="10073640"/>
        </a:xfrm>
        <a:prstGeom prst="rect">
          <a:avLst/>
        </a:prstGeom>
      </xdr:spPr>
    </xdr:pic>
  </etc:cellImage>
  <etc:cellImage>
    <xdr:pic>
      <xdr:nvPicPr>
        <xdr:cNvPr id="362" name="ID_D04F2E9A5EFB4F85AD722D213592BEFE" descr="35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15544165" y="12165330"/>
          <a:ext cx="5657850" cy="10073640"/>
        </a:xfrm>
        <a:prstGeom prst="rect">
          <a:avLst/>
        </a:prstGeom>
      </xdr:spPr>
    </xdr:pic>
  </etc:cellImage>
  <etc:cellImage>
    <xdr:pic>
      <xdr:nvPicPr>
        <xdr:cNvPr id="363" name="ID_AE13EEA2FECD4187811F9DDFDEF4E38B" descr="37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15544165" y="12432030"/>
          <a:ext cx="5657850" cy="10073640"/>
        </a:xfrm>
        <a:prstGeom prst="rect">
          <a:avLst/>
        </a:prstGeom>
      </xdr:spPr>
    </xdr:pic>
  </etc:cellImage>
</etc:cellImages>
</file>

<file path=xl/sharedStrings.xml><?xml version="1.0" encoding="utf-8"?>
<sst xmlns="http://schemas.openxmlformats.org/spreadsheetml/2006/main" count="235" uniqueCount="120">
  <si>
    <t>仓储/电商公司：义乌昌仓进出口有限公司保税仓理货报告</t>
  </si>
  <si>
    <t>核注清单号：QD292526I000085634</t>
  </si>
  <si>
    <t>二线</t>
  </si>
  <si>
    <t>商家（账册号）：</t>
  </si>
  <si>
    <t>预录入号：</t>
  </si>
  <si>
    <t>到货时间：年月号</t>
  </si>
  <si>
    <t>项号</t>
  </si>
  <si>
    <t>中文品名</t>
  </si>
  <si>
    <t>货主料号</t>
  </si>
  <si>
    <t>条形码</t>
  </si>
  <si>
    <t>理论入库数据</t>
  </si>
  <si>
    <t>规格</t>
  </si>
  <si>
    <t>实际入库数量</t>
  </si>
  <si>
    <t>差异数量</t>
  </si>
  <si>
    <t>有效期</t>
  </si>
  <si>
    <t>批次</t>
  </si>
  <si>
    <t>合格品</t>
  </si>
  <si>
    <t>残次品</t>
  </si>
  <si>
    <t>多到货</t>
  </si>
  <si>
    <t>少到货</t>
  </si>
  <si>
    <t>HERMES爱马仕橘彩星光香水EDT30ML</t>
  </si>
  <si>
    <t>3346130008453</t>
  </si>
  <si>
    <t>瓶</t>
  </si>
  <si>
    <t>38617</t>
  </si>
  <si>
    <t>鉴定膜破</t>
  </si>
  <si>
    <t>DIOR迪奥真我纯真香水EDT100ML</t>
  </si>
  <si>
    <t>3348901296632</t>
  </si>
  <si>
    <t>5L01</t>
  </si>
  <si>
    <t>MAISONMARGIELA梅森马吉拉慵懒周末香水100ML</t>
  </si>
  <si>
    <t>3605521932464</t>
  </si>
  <si>
    <t>22A2013</t>
  </si>
  <si>
    <t>变形+鉴定膜破</t>
  </si>
  <si>
    <t>BURBERRY博柏利粉红恋歌香水EDT50ML</t>
  </si>
  <si>
    <t>3614226905147</t>
  </si>
  <si>
    <t>5331</t>
  </si>
  <si>
    <t>6085</t>
  </si>
  <si>
    <r>
      <rPr>
        <sz val="11"/>
        <rFont val="宋体"/>
        <charset val="134"/>
      </rPr>
      <t>变形</t>
    </r>
    <r>
      <rPr>
        <sz val="11"/>
        <rFont val="Calibri"/>
        <charset val="134"/>
      </rPr>
      <t>+</t>
    </r>
    <r>
      <rPr>
        <sz val="11"/>
        <rFont val="宋体"/>
        <charset val="134"/>
      </rPr>
      <t>鉴定膜破</t>
    </r>
  </si>
  <si>
    <t>变形</t>
  </si>
  <si>
    <t>圣罗兰自由之水香水</t>
  </si>
  <si>
    <t>3614272648418</t>
  </si>
  <si>
    <t>38A5006</t>
  </si>
  <si>
    <t>38ZN03M</t>
  </si>
  <si>
    <t>38ZN04M</t>
  </si>
  <si>
    <t>CHLOE蔻依肉丝带女士香水EDP20ML</t>
  </si>
  <si>
    <t>两件套：3616304974489</t>
  </si>
  <si>
    <t>3616304974489A</t>
  </si>
  <si>
    <t>4015L3</t>
  </si>
  <si>
    <t>4052P1</t>
  </si>
  <si>
    <t>4052P2</t>
  </si>
  <si>
    <t>4074EA</t>
  </si>
  <si>
    <t>磨损脏污</t>
  </si>
  <si>
    <r>
      <rPr>
        <sz val="11"/>
        <rFont val="宋体"/>
        <charset val="134"/>
      </rPr>
      <t>磨损脏污</t>
    </r>
    <r>
      <rPr>
        <sz val="11"/>
        <rFont val="Calibri"/>
        <charset val="134"/>
      </rPr>
      <t>+</t>
    </r>
    <r>
      <rPr>
        <sz val="11"/>
        <rFont val="宋体"/>
        <charset val="134"/>
      </rPr>
      <t>鉴定膜破</t>
    </r>
  </si>
  <si>
    <t>CHLOE蔻依恋旅流浪者香水EDP20ML</t>
  </si>
  <si>
    <t>3616304974489B</t>
  </si>
  <si>
    <t>CHLOE蔻依肉丝带香水EDP20ML</t>
  </si>
  <si>
    <t>两件套：3616307200288</t>
  </si>
  <si>
    <t>3616307200288-A</t>
  </si>
  <si>
    <t>5286B3</t>
  </si>
  <si>
    <t>5316L1</t>
  </si>
  <si>
    <t>5316L2</t>
  </si>
  <si>
    <t>5316P1</t>
  </si>
  <si>
    <t>CHLOE蔻依小猪包香水EDP20ML</t>
  </si>
  <si>
    <t>3616307200288-B</t>
  </si>
  <si>
    <t xml:space="preserve"> YSL 圣罗兰 自由之水礼盒套装（香水EDP 50ml+沐浴露 50ml）</t>
  </si>
  <si>
    <t>3660732649532</t>
  </si>
  <si>
    <t>2YZ53K</t>
  </si>
  <si>
    <t>鉴定封口贴开口</t>
  </si>
  <si>
    <t>2YZ80K</t>
  </si>
  <si>
    <t>2YZ81K</t>
  </si>
  <si>
    <t>变形+鉴定封口贴开口</t>
  </si>
  <si>
    <t>JOMALONE祖玛珑橙花香水30ML带蝴蝶结</t>
  </si>
  <si>
    <t>690251006564</t>
  </si>
  <si>
    <t>AA5</t>
  </si>
  <si>
    <t>鉴定</t>
  </si>
  <si>
    <t>JOMALONELONDON/祖玛珑英国梨香水30ML</t>
  </si>
  <si>
    <t>690251019090</t>
  </si>
  <si>
    <t>无批次</t>
  </si>
  <si>
    <t>B16</t>
  </si>
  <si>
    <t>JOMALONELONDON祖玛珑蓝风铃香水EDC100ML</t>
  </si>
  <si>
    <t>690251021734</t>
  </si>
  <si>
    <t>B26</t>
  </si>
  <si>
    <r>
      <rPr>
        <sz val="11"/>
        <rFont val="宋体"/>
        <charset val="134"/>
      </rPr>
      <t>变形</t>
    </r>
    <r>
      <rPr>
        <sz val="11"/>
        <rFont val="Calibri"/>
        <charset val="134"/>
      </rPr>
      <t>+</t>
    </r>
    <r>
      <rPr>
        <sz val="11"/>
        <rFont val="宋体"/>
        <charset val="134"/>
      </rPr>
      <t>鉴定</t>
    </r>
  </si>
  <si>
    <t>漏液</t>
  </si>
  <si>
    <t>JOMALONELONDON祖玛珑英国橡木与榛果香水EDC30ML</t>
  </si>
  <si>
    <t>690251057009</t>
  </si>
  <si>
    <t>A95</t>
  </si>
  <si>
    <t>BVLGARI宝格丽大吉岭EDT香水100ML</t>
  </si>
  <si>
    <r>
      <t>783320425394</t>
    </r>
    <r>
      <rPr>
        <strike/>
        <sz val="12"/>
        <color theme="1"/>
        <rFont val="宋体"/>
        <charset val="134"/>
        <scheme val="minor"/>
      </rPr>
      <t>,783320418952</t>
    </r>
  </si>
  <si>
    <t>01S21DA1</t>
  </si>
  <si>
    <t>10T15BD2</t>
  </si>
  <si>
    <r>
      <rPr>
        <sz val="11"/>
        <rFont val="宋体"/>
        <charset val="134"/>
      </rPr>
      <t>破损</t>
    </r>
    <r>
      <rPr>
        <sz val="11"/>
        <rFont val="Calibri"/>
        <charset val="134"/>
      </rPr>
      <t>+</t>
    </r>
    <r>
      <rPr>
        <sz val="11"/>
        <rFont val="宋体"/>
        <charset val="134"/>
      </rPr>
      <t>鉴定膜破</t>
    </r>
  </si>
  <si>
    <t>20T36DA1</t>
  </si>
  <si>
    <t>VERSACE范思哲粉耀晶钻香水EDT90ML</t>
  </si>
  <si>
    <t>8011003993826</t>
  </si>
  <si>
    <t>批次模糊</t>
  </si>
  <si>
    <t>042G01D</t>
  </si>
  <si>
    <t>043G01D</t>
  </si>
  <si>
    <t>044G01D</t>
  </si>
  <si>
    <t>044G02D</t>
  </si>
  <si>
    <t>089G19A</t>
  </si>
  <si>
    <t>091G19A</t>
  </si>
  <si>
    <t>VERSACE范思哲同名男士香水EDT100ML</t>
  </si>
  <si>
    <t>8011003995967</t>
  </si>
  <si>
    <t>036GA9C</t>
  </si>
  <si>
    <t>085GE6C</t>
  </si>
  <si>
    <t>104GG1C</t>
  </si>
  <si>
    <t>114GH2C</t>
  </si>
  <si>
    <t>114GH3C</t>
  </si>
  <si>
    <t>YSL圣罗兰自由之水沐浴露50ML</t>
  </si>
  <si>
    <t>3614272966949</t>
  </si>
  <si>
    <t>支</t>
  </si>
  <si>
    <t>差异合计：</t>
  </si>
  <si>
    <t>备注：</t>
  </si>
  <si>
    <t>数据单位：以向海关申报单位为准。</t>
  </si>
  <si>
    <t>开始理货时间：   2026年8月9号      结束理货时间：    2026年8月9号</t>
  </si>
  <si>
    <t>增值拆套2322套、增值贴条码1574件</t>
  </si>
  <si>
    <t>理货地址：跨境电子商务园4号仓                     理货公司：盟道供应链服务（杭州）有限公司</t>
  </si>
  <si>
    <t>跨境仓库B11</t>
  </si>
  <si>
    <t xml:space="preserve">      本报告以打印版本为准，手写（或涂改）无效。                                                         </t>
  </si>
  <si>
    <t xml:space="preserve">   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</si>
</sst>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11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_ "/>
    <numFmt numFmtId="177" formatCode="0.00_);\(0.00\)"/>
    <numFmt numFmtId="178" formatCode="_ [$¥-804]* #,##0.00_ ;_ [$¥-804]* \-#,##0.00_ ;_ [$¥-804]* &quot;-&quot;??_ ;_ @_ "/>
    <numFmt numFmtId="179" formatCode="[DBNum2][$-804]General"/>
    <numFmt numFmtId="180" formatCode="[$￥-411]#,##0_);[Red]\([$￥-411]#,##0\)"/>
    <numFmt numFmtId="181" formatCode="0_ "/>
    <numFmt numFmtId="182" formatCode="0_);[Red]\(0\)"/>
  </numFmts>
  <fonts count="42">
    <font>
      <sz val="11"/>
      <color indexed="8"/>
      <name val="宋体"/>
      <charset val="134"/>
    </font>
    <font>
      <sz val="9"/>
      <color indexed="8"/>
      <name val="宋体"/>
      <charset val="134"/>
    </font>
    <font>
      <sz val="12"/>
      <name val="宋体"/>
      <charset val="134"/>
    </font>
    <font>
      <b/>
      <sz val="8"/>
      <color indexed="8"/>
      <name val="宋体"/>
      <charset val="134"/>
    </font>
    <font>
      <sz val="10"/>
      <color indexed="8"/>
      <name val="宋体"/>
      <charset val="134"/>
    </font>
    <font>
      <b/>
      <sz val="20"/>
      <color rgb="FF000000"/>
      <name val="宋体"/>
      <charset val="134"/>
    </font>
    <font>
      <b/>
      <sz val="20"/>
      <color indexed="8"/>
      <name val="宋体"/>
      <charset val="134"/>
    </font>
    <font>
      <b/>
      <sz val="11"/>
      <color indexed="8"/>
      <name val="宋体"/>
      <charset val="134"/>
    </font>
    <font>
      <b/>
      <sz val="11"/>
      <color rgb="FF000000"/>
      <name val="宋体"/>
      <charset val="134"/>
    </font>
    <font>
      <b/>
      <sz val="9"/>
      <color indexed="8"/>
      <name val="宋体"/>
      <charset val="134"/>
    </font>
    <font>
      <sz val="12"/>
      <color theme="1"/>
      <name val="宋体"/>
      <charset val="134"/>
      <scheme val="minor"/>
    </font>
    <font>
      <sz val="11"/>
      <name val="Calibri"/>
      <charset val="134"/>
    </font>
    <font>
      <sz val="11"/>
      <name val="宋体"/>
      <charset val="134"/>
    </font>
    <font>
      <sz val="9"/>
      <color indexed="8"/>
      <name val="Arial"/>
      <charset val="134"/>
    </font>
    <font>
      <b/>
      <sz val="10"/>
      <color rgb="FF000000"/>
      <name val="宋体"/>
      <charset val="134"/>
    </font>
    <font>
      <b/>
      <sz val="10"/>
      <color indexed="8"/>
      <name val="宋体"/>
      <charset val="134"/>
    </font>
    <font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0"/>
      <name val="Arial"/>
      <charset val="134"/>
    </font>
    <font>
      <sz val="11"/>
      <name val="ＭＳ Ｐゴシック"/>
      <charset val="134"/>
    </font>
    <font>
      <sz val="12"/>
      <color indexed="8"/>
      <name val="宋体"/>
      <charset val="134"/>
    </font>
    <font>
      <sz val="11"/>
      <color theme="1"/>
      <name val="Calibri"/>
      <charset val="134"/>
    </font>
    <font>
      <sz val="10"/>
      <color indexed="8"/>
      <name val="Times New Roman"/>
      <charset val="134"/>
    </font>
    <font>
      <strike/>
      <sz val="12"/>
      <color theme="1"/>
      <name val="宋体"/>
      <charset val="134"/>
      <scheme val="minor"/>
    </font>
  </fonts>
  <fills count="34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3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85">
    <xf numFmtId="0" fontId="0" fillId="0" borderId="0">
      <alignment vertical="center"/>
    </xf>
    <xf numFmtId="43" fontId="16" fillId="0" borderId="0" applyFont="0" applyFill="0" applyBorder="0" applyAlignment="0" applyProtection="0">
      <alignment vertical="center"/>
    </xf>
    <xf numFmtId="44" fontId="16" fillId="0" borderId="0" applyFont="0" applyFill="0" applyBorder="0" applyAlignment="0" applyProtection="0">
      <alignment vertical="center"/>
    </xf>
    <xf numFmtId="9" fontId="16" fillId="0" borderId="0" applyFont="0" applyFill="0" applyBorder="0" applyAlignment="0" applyProtection="0">
      <alignment vertical="center"/>
    </xf>
    <xf numFmtId="41" fontId="16" fillId="0" borderId="0" applyFont="0" applyFill="0" applyBorder="0" applyAlignment="0" applyProtection="0">
      <alignment vertical="center"/>
    </xf>
    <xf numFmtId="42" fontId="16" fillId="0" borderId="0" applyFon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6" fillId="3" borderId="5" applyNumberFormat="0" applyFont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2" fillId="0" borderId="6" applyNumberFormat="0" applyFill="0" applyAlignment="0" applyProtection="0">
      <alignment vertical="center"/>
    </xf>
    <xf numFmtId="0" fontId="23" fillId="0" borderId="6" applyNumberFormat="0" applyFill="0" applyAlignment="0" applyProtection="0">
      <alignment vertical="center"/>
    </xf>
    <xf numFmtId="0" fontId="24" fillId="0" borderId="7" applyNumberFormat="0" applyFill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25" fillId="4" borderId="8" applyNumberFormat="0" applyAlignment="0" applyProtection="0">
      <alignment vertical="center"/>
    </xf>
    <xf numFmtId="0" fontId="26" fillId="5" borderId="9" applyNumberFormat="0" applyAlignment="0" applyProtection="0">
      <alignment vertical="center"/>
    </xf>
    <xf numFmtId="0" fontId="27" fillId="5" borderId="8" applyNumberFormat="0" applyAlignment="0" applyProtection="0">
      <alignment vertical="center"/>
    </xf>
    <xf numFmtId="0" fontId="28" fillId="6" borderId="10" applyNumberFormat="0" applyAlignment="0" applyProtection="0">
      <alignment vertical="center"/>
    </xf>
    <xf numFmtId="0" fontId="29" fillId="0" borderId="11" applyNumberFormat="0" applyFill="0" applyAlignment="0" applyProtection="0">
      <alignment vertical="center"/>
    </xf>
    <xf numFmtId="0" fontId="30" fillId="0" borderId="12" applyNumberFormat="0" applyFill="0" applyAlignment="0" applyProtection="0">
      <alignment vertical="center"/>
    </xf>
    <xf numFmtId="0" fontId="31" fillId="7" borderId="0" applyNumberFormat="0" applyBorder="0" applyAlignment="0" applyProtection="0">
      <alignment vertical="center"/>
    </xf>
    <xf numFmtId="0" fontId="32" fillId="8" borderId="0" applyNumberFormat="0" applyBorder="0" applyAlignment="0" applyProtection="0">
      <alignment vertical="center"/>
    </xf>
    <xf numFmtId="0" fontId="33" fillId="9" borderId="0" applyNumberFormat="0" applyBorder="0" applyAlignment="0" applyProtection="0">
      <alignment vertical="center"/>
    </xf>
    <xf numFmtId="0" fontId="34" fillId="10" borderId="0" applyNumberFormat="0" applyBorder="0" applyAlignment="0" applyProtection="0">
      <alignment vertical="center"/>
    </xf>
    <xf numFmtId="0" fontId="35" fillId="11" borderId="0" applyNumberFormat="0" applyBorder="0" applyAlignment="0" applyProtection="0">
      <alignment vertical="center"/>
    </xf>
    <xf numFmtId="0" fontId="35" fillId="12" borderId="0" applyNumberFormat="0" applyBorder="0" applyAlignment="0" applyProtection="0">
      <alignment vertical="center"/>
    </xf>
    <xf numFmtId="0" fontId="34" fillId="13" borderId="0" applyNumberFormat="0" applyBorder="0" applyAlignment="0" applyProtection="0">
      <alignment vertical="center"/>
    </xf>
    <xf numFmtId="0" fontId="34" fillId="14" borderId="0" applyNumberFormat="0" applyBorder="0" applyAlignment="0" applyProtection="0">
      <alignment vertical="center"/>
    </xf>
    <xf numFmtId="0" fontId="35" fillId="15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4" fillId="17" borderId="0" applyNumberFormat="0" applyBorder="0" applyAlignment="0" applyProtection="0">
      <alignment vertical="center"/>
    </xf>
    <xf numFmtId="0" fontId="34" fillId="18" borderId="0" applyNumberFormat="0" applyBorder="0" applyAlignment="0" applyProtection="0">
      <alignment vertical="center"/>
    </xf>
    <xf numFmtId="0" fontId="35" fillId="19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4" fillId="21" borderId="0" applyNumberFormat="0" applyBorder="0" applyAlignment="0" applyProtection="0">
      <alignment vertical="center"/>
    </xf>
    <xf numFmtId="0" fontId="34" fillId="22" borderId="0" applyNumberFormat="0" applyBorder="0" applyAlignment="0" applyProtection="0">
      <alignment vertical="center"/>
    </xf>
    <xf numFmtId="0" fontId="35" fillId="23" borderId="0" applyNumberFormat="0" applyBorder="0" applyAlignment="0" applyProtection="0">
      <alignment vertical="center"/>
    </xf>
    <xf numFmtId="0" fontId="35" fillId="24" borderId="0" applyNumberFormat="0" applyBorder="0" applyAlignment="0" applyProtection="0">
      <alignment vertical="center"/>
    </xf>
    <xf numFmtId="0" fontId="34" fillId="25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5" fillId="27" borderId="0" applyNumberFormat="0" applyBorder="0" applyAlignment="0" applyProtection="0">
      <alignment vertical="center"/>
    </xf>
    <xf numFmtId="0" fontId="35" fillId="28" borderId="0" applyNumberFormat="0" applyBorder="0" applyAlignment="0" applyProtection="0">
      <alignment vertical="center"/>
    </xf>
    <xf numFmtId="0" fontId="34" fillId="29" borderId="0" applyNumberFormat="0" applyBorder="0" applyAlignment="0" applyProtection="0">
      <alignment vertical="center"/>
    </xf>
    <xf numFmtId="0" fontId="34" fillId="30" borderId="0" applyNumberFormat="0" applyBorder="0" applyAlignment="0" applyProtection="0">
      <alignment vertical="center"/>
    </xf>
    <xf numFmtId="0" fontId="35" fillId="31" borderId="0" applyNumberFormat="0" applyBorder="0" applyAlignment="0" applyProtection="0">
      <alignment vertical="center"/>
    </xf>
    <xf numFmtId="0" fontId="35" fillId="32" borderId="0" applyNumberFormat="0" applyBorder="0" applyAlignment="0" applyProtection="0">
      <alignment vertical="center"/>
    </xf>
    <xf numFmtId="0" fontId="34" fillId="33" borderId="0" applyNumberFormat="0" applyBorder="0" applyAlignment="0" applyProtection="0">
      <alignment vertical="center"/>
    </xf>
    <xf numFmtId="0" fontId="2" fillId="0" borderId="0">
      <alignment vertical="center"/>
    </xf>
    <xf numFmtId="0" fontId="0" fillId="0" borderId="0">
      <alignment vertical="center"/>
    </xf>
    <xf numFmtId="176" fontId="16" fillId="0" borderId="0"/>
    <xf numFmtId="177" fontId="2" fillId="0" borderId="0"/>
    <xf numFmtId="0" fontId="16" fillId="0" borderId="0"/>
    <xf numFmtId="0" fontId="2" fillId="0" borderId="0"/>
    <xf numFmtId="0" fontId="0" fillId="0" borderId="0">
      <alignment vertical="center"/>
    </xf>
    <xf numFmtId="0" fontId="36" fillId="0" borderId="0"/>
    <xf numFmtId="0" fontId="2" fillId="0" borderId="0">
      <alignment vertical="center"/>
    </xf>
    <xf numFmtId="0" fontId="2" fillId="0" borderId="0"/>
    <xf numFmtId="0" fontId="2" fillId="0" borderId="0">
      <alignment vertical="center"/>
    </xf>
    <xf numFmtId="0" fontId="2" fillId="0" borderId="0">
      <alignment vertical="center"/>
    </xf>
    <xf numFmtId="0" fontId="2" fillId="0" borderId="0"/>
    <xf numFmtId="0" fontId="0" fillId="0" borderId="0">
      <alignment vertical="center"/>
    </xf>
    <xf numFmtId="0" fontId="3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176" fontId="16" fillId="0" borderId="0"/>
    <xf numFmtId="0" fontId="2" fillId="0" borderId="0">
      <alignment vertical="center"/>
    </xf>
    <xf numFmtId="0" fontId="2" fillId="0" borderId="0">
      <alignment vertical="center"/>
    </xf>
    <xf numFmtId="0" fontId="0" fillId="0" borderId="0">
      <alignment vertical="center"/>
    </xf>
    <xf numFmtId="0" fontId="38" fillId="0" borderId="0"/>
    <xf numFmtId="178" fontId="16" fillId="0" borderId="0"/>
    <xf numFmtId="0" fontId="2" fillId="0" borderId="0">
      <alignment vertical="center"/>
    </xf>
    <xf numFmtId="179" fontId="16" fillId="0" borderId="0"/>
    <xf numFmtId="0" fontId="2" fillId="0" borderId="0"/>
    <xf numFmtId="179" fontId="39" fillId="0" borderId="0">
      <alignment vertical="center"/>
    </xf>
    <xf numFmtId="176" fontId="16" fillId="0" borderId="0"/>
    <xf numFmtId="176" fontId="16" fillId="0" borderId="0"/>
    <xf numFmtId="176" fontId="16" fillId="0" borderId="0"/>
    <xf numFmtId="0" fontId="0" fillId="0" borderId="0">
      <alignment vertical="center"/>
    </xf>
    <xf numFmtId="179" fontId="40" fillId="0" borderId="0" applyNumberFormat="0" applyFill="0" applyBorder="0" applyProtection="0"/>
    <xf numFmtId="180" fontId="2" fillId="0" borderId="0">
      <alignment vertical="center"/>
    </xf>
    <xf numFmtId="0" fontId="2" fillId="0" borderId="0" applyNumberFormat="0" applyFont="0" applyFill="0" applyBorder="0" applyAlignment="0" applyProtection="0"/>
    <xf numFmtId="0" fontId="2" fillId="0" borderId="0">
      <alignment vertical="center"/>
    </xf>
    <xf numFmtId="1" fontId="36" fillId="0" borderId="0">
      <protection locked="0"/>
    </xf>
  </cellStyleXfs>
  <cellXfs count="58">
    <xf numFmtId="0" fontId="0" fillId="0" borderId="0" xfId="0" applyAlignment="1"/>
    <xf numFmtId="0" fontId="1" fillId="0" borderId="0" xfId="0" applyFont="1" applyFill="1" applyAlignment="1">
      <alignment horizontal="center" vertical="center"/>
    </xf>
    <xf numFmtId="0" fontId="2" fillId="0" borderId="0" xfId="0" applyFont="1" applyFill="1" applyAlignment="1">
      <alignment vertical="center"/>
    </xf>
    <xf numFmtId="0" fontId="3" fillId="0" borderId="0" xfId="0" applyFont="1" applyFill="1" applyAlignment="1">
      <alignment horizontal="center" vertical="center"/>
    </xf>
    <xf numFmtId="0" fontId="0" fillId="0" borderId="0" xfId="0" applyFont="1" applyFill="1" applyAlignment="1">
      <alignment horizontal="center" vertical="center"/>
    </xf>
    <xf numFmtId="0" fontId="0" fillId="0" borderId="0" xfId="0" applyFill="1" applyAlignment="1">
      <alignment horizontal="center" vertical="center"/>
    </xf>
    <xf numFmtId="0" fontId="4" fillId="0" borderId="0" xfId="0" applyFont="1" applyFill="1" applyAlignment="1">
      <alignment horizontal="center" vertical="center"/>
    </xf>
    <xf numFmtId="0" fontId="0" fillId="0" borderId="0" xfId="0" applyFill="1" applyAlignment="1">
      <alignment horizontal="center" vertical="center" wrapText="1"/>
    </xf>
    <xf numFmtId="181" fontId="0" fillId="0" borderId="0" xfId="0" applyNumberFormat="1" applyFill="1" applyAlignment="1">
      <alignment horizontal="center" vertical="center" wrapText="1"/>
    </xf>
    <xf numFmtId="181" fontId="0" fillId="0" borderId="0" xfId="0" applyNumberFormat="1" applyFill="1" applyAlignment="1">
      <alignment horizontal="center" vertical="center"/>
    </xf>
    <xf numFmtId="49" fontId="0" fillId="0" borderId="0" xfId="0" applyNumberFormat="1" applyFill="1" applyAlignment="1">
      <alignment horizontal="center" vertical="center"/>
    </xf>
    <xf numFmtId="0" fontId="5" fillId="0" borderId="1" xfId="0" applyFont="1" applyFill="1" applyBorder="1" applyAlignment="1">
      <alignment horizontal="center" vertical="center" wrapText="1"/>
    </xf>
    <xf numFmtId="0" fontId="6" fillId="0" borderId="1" xfId="0" applyFont="1" applyFill="1" applyBorder="1" applyAlignment="1">
      <alignment horizontal="center" vertical="center"/>
    </xf>
    <xf numFmtId="181" fontId="6" fillId="0" borderId="1" xfId="0" applyNumberFormat="1" applyFont="1" applyFill="1" applyBorder="1" applyAlignment="1">
      <alignment horizontal="center" vertical="center" wrapText="1"/>
    </xf>
    <xf numFmtId="181" fontId="6" fillId="0" borderId="1" xfId="0" applyNumberFormat="1" applyFont="1" applyFill="1" applyBorder="1" applyAlignment="1">
      <alignment horizontal="center" vertical="center"/>
    </xf>
    <xf numFmtId="0" fontId="7" fillId="0" borderId="1" xfId="0" applyFont="1" applyFill="1" applyBorder="1" applyAlignment="1">
      <alignment horizontal="left" vertical="center" wrapText="1"/>
    </xf>
    <xf numFmtId="0" fontId="7" fillId="0" borderId="1" xfId="0" applyFont="1" applyFill="1" applyBorder="1" applyAlignment="1">
      <alignment horizontal="left" vertical="center"/>
    </xf>
    <xf numFmtId="181" fontId="7" fillId="0" borderId="1" xfId="0" applyNumberFormat="1" applyFont="1" applyFill="1" applyBorder="1" applyAlignment="1">
      <alignment horizontal="center" vertical="center" wrapText="1"/>
    </xf>
    <xf numFmtId="181" fontId="7" fillId="0" borderId="1" xfId="0" applyNumberFormat="1" applyFont="1" applyFill="1" applyBorder="1" applyAlignment="1">
      <alignment horizontal="center" vertical="center"/>
    </xf>
    <xf numFmtId="0" fontId="7" fillId="0" borderId="1" xfId="0" applyFont="1" applyFill="1" applyBorder="1" applyAlignment="1">
      <alignment horizontal="center" vertical="center"/>
    </xf>
    <xf numFmtId="0" fontId="8" fillId="0" borderId="1" xfId="0" applyFont="1" applyFill="1" applyBorder="1" applyAlignment="1">
      <alignment horizontal="center" vertical="center"/>
    </xf>
    <xf numFmtId="0" fontId="9" fillId="0" borderId="1" xfId="0" applyFont="1" applyFill="1" applyBorder="1" applyAlignment="1">
      <alignment horizontal="center" vertical="center" wrapText="1"/>
    </xf>
    <xf numFmtId="181" fontId="9" fillId="0" borderId="1" xfId="0" applyNumberFormat="1" applyFont="1" applyFill="1" applyBorder="1" applyAlignment="1">
      <alignment horizontal="center" vertical="center" wrapText="1"/>
    </xf>
    <xf numFmtId="0" fontId="1" fillId="2" borderId="1" xfId="0" applyFont="1" applyFill="1" applyBorder="1" applyAlignment="1">
      <alignment horizontal="center" vertical="center"/>
    </xf>
    <xf numFmtId="0" fontId="10" fillId="0" borderId="2" xfId="0" applyNumberFormat="1" applyFont="1" applyFill="1" applyBorder="1" applyAlignment="1">
      <alignment horizontal="center" vertical="center" wrapText="1"/>
    </xf>
    <xf numFmtId="0" fontId="11" fillId="0" borderId="1" xfId="0" applyFont="1" applyFill="1" applyBorder="1" applyAlignment="1">
      <alignment horizontal="center" vertical="center"/>
    </xf>
    <xf numFmtId="0" fontId="10" fillId="0" borderId="1" xfId="0" applyNumberFormat="1" applyFont="1" applyFill="1" applyBorder="1" applyAlignment="1">
      <alignment horizontal="center" vertical="center"/>
    </xf>
    <xf numFmtId="49" fontId="10" fillId="0" borderId="1" xfId="0" applyNumberFormat="1" applyFont="1" applyFill="1" applyBorder="1" applyAlignment="1">
      <alignment horizontal="center" vertical="center"/>
    </xf>
    <xf numFmtId="0" fontId="10" fillId="0" borderId="3" xfId="0" applyNumberFormat="1" applyFont="1" applyFill="1" applyBorder="1" applyAlignment="1">
      <alignment horizontal="center" vertical="center" wrapText="1"/>
    </xf>
    <xf numFmtId="0" fontId="12" fillId="0" borderId="1" xfId="0" applyFont="1" applyFill="1" applyBorder="1" applyAlignment="1">
      <alignment horizontal="center" vertical="center"/>
    </xf>
    <xf numFmtId="0" fontId="3" fillId="0" borderId="1" xfId="0" applyFont="1" applyFill="1" applyBorder="1" applyAlignment="1">
      <alignment horizontal="center" vertical="center"/>
    </xf>
    <xf numFmtId="0" fontId="10" fillId="0" borderId="4" xfId="0" applyNumberFormat="1" applyFont="1" applyFill="1" applyBorder="1" applyAlignment="1">
      <alignment horizontal="center" vertical="center" wrapText="1"/>
    </xf>
    <xf numFmtId="0" fontId="10" fillId="0" borderId="2" xfId="0" applyNumberFormat="1" applyFont="1" applyFill="1" applyBorder="1" applyAlignment="1">
      <alignment horizontal="center" vertical="center"/>
    </xf>
    <xf numFmtId="0" fontId="10" fillId="0" borderId="4" xfId="0" applyNumberFormat="1" applyFont="1" applyFill="1" applyBorder="1" applyAlignment="1">
      <alignment horizontal="center" vertical="center"/>
    </xf>
    <xf numFmtId="0" fontId="10" fillId="0" borderId="1" xfId="0" applyNumberFormat="1" applyFont="1" applyFill="1" applyBorder="1" applyAlignment="1">
      <alignment horizontal="center" vertical="center" wrapText="1"/>
    </xf>
    <xf numFmtId="0" fontId="2" fillId="0" borderId="2" xfId="0" applyFont="1" applyFill="1" applyBorder="1" applyAlignment="1">
      <alignment horizontal="center" vertical="center"/>
    </xf>
    <xf numFmtId="181" fontId="3" fillId="0" borderId="3" xfId="0" applyNumberFormat="1" applyFont="1" applyFill="1" applyBorder="1" applyAlignment="1">
      <alignment horizontal="center" vertical="center" wrapText="1"/>
    </xf>
    <xf numFmtId="49" fontId="3" fillId="0" borderId="3" xfId="0" applyNumberFormat="1" applyFont="1" applyFill="1" applyBorder="1" applyAlignment="1">
      <alignment horizontal="center" vertical="center" wrapText="1"/>
    </xf>
    <xf numFmtId="182" fontId="3" fillId="0" borderId="3" xfId="0" applyNumberFormat="1" applyFont="1" applyFill="1" applyBorder="1" applyAlignment="1">
      <alignment horizontal="center" vertical="center" wrapText="1"/>
    </xf>
    <xf numFmtId="0" fontId="4" fillId="0" borderId="3" xfId="0" applyFont="1" applyFill="1" applyBorder="1" applyAlignment="1">
      <alignment horizontal="center" vertical="center" wrapText="1"/>
    </xf>
    <xf numFmtId="181" fontId="13" fillId="0" borderId="1" xfId="0" applyNumberFormat="1" applyFont="1" applyFill="1" applyBorder="1" applyAlignment="1">
      <alignment horizontal="center" vertical="center"/>
    </xf>
    <xf numFmtId="0" fontId="3" fillId="0" borderId="1" xfId="0" applyFont="1" applyFill="1" applyBorder="1" applyAlignment="1">
      <alignment horizontal="center" vertical="center" wrapText="1"/>
    </xf>
    <xf numFmtId="49" fontId="3" fillId="0" borderId="1" xfId="0" applyNumberFormat="1" applyFont="1" applyFill="1" applyBorder="1" applyAlignment="1">
      <alignment horizontal="center" vertical="center" wrapText="1"/>
    </xf>
    <xf numFmtId="0" fontId="7" fillId="0" borderId="1" xfId="0" applyFont="1" applyFill="1" applyBorder="1" applyAlignment="1">
      <alignment horizontal="center" vertical="center" wrapText="1"/>
    </xf>
    <xf numFmtId="0" fontId="2" fillId="0" borderId="3" xfId="0" applyFont="1" applyFill="1" applyBorder="1" applyAlignment="1">
      <alignment horizontal="center" vertical="center"/>
    </xf>
    <xf numFmtId="181" fontId="3" fillId="0" borderId="1" xfId="0" applyNumberFormat="1" applyFont="1" applyFill="1" applyBorder="1" applyAlignment="1">
      <alignment horizontal="center" vertical="center" wrapText="1"/>
    </xf>
    <xf numFmtId="182" fontId="3" fillId="0" borderId="1" xfId="0" applyNumberFormat="1" applyFont="1" applyFill="1" applyBorder="1" applyAlignment="1">
      <alignment horizontal="center" vertical="center" wrapText="1"/>
    </xf>
    <xf numFmtId="0" fontId="4" fillId="0" borderId="1" xfId="0" applyFont="1" applyFill="1" applyBorder="1" applyAlignment="1">
      <alignment horizontal="center" vertical="center" wrapText="1"/>
    </xf>
    <xf numFmtId="49" fontId="9" fillId="0" borderId="1" xfId="0" applyNumberFormat="1" applyFont="1" applyFill="1" applyBorder="1" applyAlignment="1">
      <alignment horizontal="center" vertical="center" wrapText="1"/>
    </xf>
    <xf numFmtId="0" fontId="14" fillId="0" borderId="1" xfId="0" applyFont="1" applyFill="1" applyBorder="1" applyAlignment="1">
      <alignment horizontal="left" vertical="center" wrapText="1"/>
    </xf>
    <xf numFmtId="0" fontId="15" fillId="0" borderId="1" xfId="0" applyFont="1" applyFill="1" applyBorder="1" applyAlignment="1">
      <alignment horizontal="left" vertical="center" wrapText="1"/>
    </xf>
    <xf numFmtId="0" fontId="15" fillId="0" borderId="1" xfId="0" applyFont="1" applyFill="1" applyBorder="1" applyAlignment="1">
      <alignment horizontal="left" vertical="center"/>
    </xf>
    <xf numFmtId="0" fontId="15" fillId="0" borderId="1" xfId="0" applyFont="1" applyFill="1" applyBorder="1" applyAlignment="1">
      <alignment horizontal="center" vertical="center" wrapText="1"/>
    </xf>
    <xf numFmtId="0" fontId="15" fillId="0" borderId="1" xfId="0" applyFont="1" applyFill="1" applyBorder="1" applyAlignment="1">
      <alignment horizontal="center" vertical="center"/>
    </xf>
    <xf numFmtId="0" fontId="1" fillId="0" borderId="1" xfId="0" applyFont="1" applyFill="1" applyBorder="1" applyAlignment="1">
      <alignment horizontal="center" vertical="center" wrapText="1"/>
    </xf>
    <xf numFmtId="181" fontId="1" fillId="0" borderId="1" xfId="0" applyNumberFormat="1" applyFont="1" applyFill="1" applyBorder="1" applyAlignment="1">
      <alignment horizontal="center" vertical="center" wrapText="1"/>
    </xf>
    <xf numFmtId="181" fontId="1" fillId="0" borderId="1" xfId="0" applyNumberFormat="1" applyFont="1" applyFill="1" applyBorder="1" applyAlignment="1">
      <alignment horizontal="center" vertical="center"/>
    </xf>
    <xf numFmtId="0" fontId="1" fillId="0" borderId="1" xfId="0" applyFont="1" applyFill="1" applyBorder="1" applyAlignment="1">
      <alignment horizontal="center" vertical="center"/>
    </xf>
    <xf numFmtId="0" fontId="10" fillId="0" borderId="2" xfId="0" applyNumberFormat="1" applyFont="1" applyFill="1" applyBorder="1" applyAlignment="1" quotePrefix="1">
      <alignment horizontal="center" vertical="center" wrapText="1"/>
    </xf>
    <xf numFmtId="0" fontId="10" fillId="0" borderId="2" xfId="0" applyNumberFormat="1" applyFont="1" applyFill="1" applyBorder="1" applyAlignment="1" quotePrefix="1">
      <alignment horizontal="center" vertical="center"/>
    </xf>
    <xf numFmtId="49" fontId="10" fillId="0" borderId="1" xfId="0" applyNumberFormat="1" applyFont="1" applyFill="1" applyBorder="1" applyAlignment="1" quotePrefix="1">
      <alignment horizontal="center" vertical="center"/>
    </xf>
  </cellXfs>
  <cellStyles count="85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普通" xfId="49"/>
    <cellStyle name="常规 6" xfId="50"/>
    <cellStyle name="常规 12" xfId="51"/>
    <cellStyle name="普通 4" xfId="52"/>
    <cellStyle name="Standard" xfId="53"/>
    <cellStyle name="常规 31" xfId="54"/>
    <cellStyle name="常规 21" xfId="55"/>
    <cellStyle name="常规 2 2 2" xfId="56"/>
    <cellStyle name="標準 2" xfId="57"/>
    <cellStyle name="Normal 3" xfId="58"/>
    <cellStyle name="Normal 4" xfId="59"/>
    <cellStyle name="常规 2 3" xfId="60"/>
    <cellStyle name="Normal" xfId="61"/>
    <cellStyle name="標準" xfId="62"/>
    <cellStyle name="標準 10" xfId="63"/>
    <cellStyle name="常规 2 4" xfId="64"/>
    <cellStyle name="常规 11" xfId="65"/>
    <cellStyle name="常规 13" xfId="66"/>
    <cellStyle name="常规 2" xfId="67"/>
    <cellStyle name="常规 29" xfId="68"/>
    <cellStyle name="常规 3" xfId="69"/>
    <cellStyle name="常规 32" xfId="70"/>
    <cellStyle name="常规 33" xfId="71"/>
    <cellStyle name="常规 35" xfId="72"/>
    <cellStyle name="常规 35 2 3 2 2 2 2 2 2 3 2 2" xfId="73"/>
    <cellStyle name="常规 35 3" xfId="74"/>
    <cellStyle name="常规 36" xfId="75"/>
    <cellStyle name="常规 4" xfId="76"/>
    <cellStyle name="常规 5" xfId="77"/>
    <cellStyle name="常规 7" xfId="78"/>
    <cellStyle name="常规 9" xfId="79"/>
    <cellStyle name="常规 9 3" xfId="80"/>
    <cellStyle name="표준 2" xfId="81"/>
    <cellStyle name="常规 30" xfId="82"/>
    <cellStyle name="普通 2" xfId="83"/>
    <cellStyle name="Normal 2 6" xfId="84"/>
  </cellStyles>
  <tableStyles count="0" defaultTableStyle="TableStyleMedium2"/>
  <colors>
    <mruColors>
      <color rgb="00FF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10.jpeg"/><Relationship Id="rId8" Type="http://schemas.openxmlformats.org/officeDocument/2006/relationships/image" Target="media/image9.jpeg"/><Relationship Id="rId7" Type="http://schemas.openxmlformats.org/officeDocument/2006/relationships/image" Target="media/image8.jpeg"/><Relationship Id="rId6" Type="http://schemas.openxmlformats.org/officeDocument/2006/relationships/image" Target="media/image7.jpeg"/><Relationship Id="rId5" Type="http://schemas.openxmlformats.org/officeDocument/2006/relationships/image" Target="media/image6.jpeg"/><Relationship Id="rId4" Type="http://schemas.openxmlformats.org/officeDocument/2006/relationships/image" Target="media/image5.jpeg"/><Relationship Id="rId3" Type="http://schemas.openxmlformats.org/officeDocument/2006/relationships/image" Target="media/image4.jpeg"/><Relationship Id="rId22" Type="http://schemas.openxmlformats.org/officeDocument/2006/relationships/image" Target="media/image23.jpeg"/><Relationship Id="rId21" Type="http://schemas.openxmlformats.org/officeDocument/2006/relationships/image" Target="media/image22.jpeg"/><Relationship Id="rId20" Type="http://schemas.openxmlformats.org/officeDocument/2006/relationships/image" Target="media/image21.jpeg"/><Relationship Id="rId2" Type="http://schemas.openxmlformats.org/officeDocument/2006/relationships/image" Target="media/image3.jpeg"/><Relationship Id="rId19" Type="http://schemas.openxmlformats.org/officeDocument/2006/relationships/image" Target="media/image20.jpeg"/><Relationship Id="rId18" Type="http://schemas.openxmlformats.org/officeDocument/2006/relationships/image" Target="media/image19.jpeg"/><Relationship Id="rId17" Type="http://schemas.openxmlformats.org/officeDocument/2006/relationships/image" Target="media/image18.jpeg"/><Relationship Id="rId16" Type="http://schemas.openxmlformats.org/officeDocument/2006/relationships/image" Target="media/image17.jpeg"/><Relationship Id="rId15" Type="http://schemas.openxmlformats.org/officeDocument/2006/relationships/image" Target="media/image16.jpeg"/><Relationship Id="rId14" Type="http://schemas.openxmlformats.org/officeDocument/2006/relationships/image" Target="media/image15.jpeg"/><Relationship Id="rId13" Type="http://schemas.openxmlformats.org/officeDocument/2006/relationships/image" Target="media/image14.jpeg"/><Relationship Id="rId12" Type="http://schemas.openxmlformats.org/officeDocument/2006/relationships/image" Target="media/image13.jpeg"/><Relationship Id="rId11" Type="http://schemas.openxmlformats.org/officeDocument/2006/relationships/image" Target="media/image12.jpeg"/><Relationship Id="rId10" Type="http://schemas.openxmlformats.org/officeDocument/2006/relationships/image" Target="media/image11.jpeg"/><Relationship Id="rId1" Type="http://schemas.openxmlformats.org/officeDocument/2006/relationships/image" Target="media/image2.jpeg"/></Relationships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www.wps.cn/officeDocument/2020/cellImage" Target="cellimag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1038225</xdr:colOff>
      <xdr:row>111</xdr:row>
      <xdr:rowOff>0</xdr:rowOff>
    </xdr:from>
    <xdr:to>
      <xdr:col>1</xdr:col>
      <xdr:colOff>1047750</xdr:colOff>
      <xdr:row>115</xdr:row>
      <xdr:rowOff>56567</xdr:rowOff>
    </xdr:to>
    <xdr:sp>
      <xdr:nvSpPr>
        <xdr:cNvPr id="2049" name="矩形2" descr="http://ecm.iscs.com.cn/index.html?v_timestamp=1422838899093"/>
        <xdr:cNvSpPr>
          <a:spLocks noChangeAspect="1"/>
        </xdr:cNvSpPr>
      </xdr:nvSpPr>
      <xdr:spPr>
        <a:xfrm>
          <a:off x="1468120" y="29849445"/>
          <a:ext cx="9525" cy="770890"/>
        </a:xfrm>
        <a:prstGeom prst="rect">
          <a:avLst/>
        </a:prstGeom>
        <a:noFill/>
        <a:ln w="9525">
          <a:noFill/>
          <a:miter/>
        </a:ln>
      </xdr:spPr>
    </xdr:sp>
    <xdr:clientData/>
  </xdr:twoCellAnchor>
  <xdr:twoCellAnchor editAs="oneCell">
    <xdr:from>
      <xdr:col>1</xdr:col>
      <xdr:colOff>1038225</xdr:colOff>
      <xdr:row>111</xdr:row>
      <xdr:rowOff>0</xdr:rowOff>
    </xdr:from>
    <xdr:to>
      <xdr:col>1</xdr:col>
      <xdr:colOff>1047750</xdr:colOff>
      <xdr:row>115</xdr:row>
      <xdr:rowOff>56567</xdr:rowOff>
    </xdr:to>
    <xdr:sp>
      <xdr:nvSpPr>
        <xdr:cNvPr id="2050" name="矩形3" descr="http://ecm.iscs.com.cn/index.html?v_timestamp=1422838899093"/>
        <xdr:cNvSpPr>
          <a:spLocks noChangeAspect="1"/>
        </xdr:cNvSpPr>
      </xdr:nvSpPr>
      <xdr:spPr>
        <a:xfrm>
          <a:off x="1468120" y="29849445"/>
          <a:ext cx="9525" cy="770890"/>
        </a:xfrm>
        <a:prstGeom prst="rect">
          <a:avLst/>
        </a:prstGeom>
        <a:noFill/>
        <a:ln w="9525">
          <a:noFill/>
          <a:miter/>
        </a:ln>
      </xdr:spPr>
    </xdr:sp>
    <xdr:clientData/>
  </xdr:twoCellAnchor>
  <xdr:twoCellAnchor editAs="oneCell">
    <xdr:from>
      <xdr:col>1</xdr:col>
      <xdr:colOff>1038225</xdr:colOff>
      <xdr:row>111</xdr:row>
      <xdr:rowOff>0</xdr:rowOff>
    </xdr:from>
    <xdr:to>
      <xdr:col>1</xdr:col>
      <xdr:colOff>1047750</xdr:colOff>
      <xdr:row>115</xdr:row>
      <xdr:rowOff>66092</xdr:rowOff>
    </xdr:to>
    <xdr:sp>
      <xdr:nvSpPr>
        <xdr:cNvPr id="2051" name="矩形4" descr="http://ecm.iscs.com.cn/index.html?v_timestamp=1422838899093"/>
        <xdr:cNvSpPr>
          <a:spLocks noChangeAspect="1"/>
        </xdr:cNvSpPr>
      </xdr:nvSpPr>
      <xdr:spPr>
        <a:xfrm>
          <a:off x="1468120" y="29849445"/>
          <a:ext cx="9525" cy="780415"/>
        </a:xfrm>
        <a:prstGeom prst="rect">
          <a:avLst/>
        </a:prstGeom>
        <a:noFill/>
        <a:ln w="9525">
          <a:noFill/>
          <a:miter/>
        </a:ln>
      </xdr:spPr>
    </xdr:sp>
    <xdr:clientData/>
  </xdr:twoCellAnchor>
  <xdr:twoCellAnchor editAs="oneCell">
    <xdr:from>
      <xdr:col>1</xdr:col>
      <xdr:colOff>1038225</xdr:colOff>
      <xdr:row>111</xdr:row>
      <xdr:rowOff>0</xdr:rowOff>
    </xdr:from>
    <xdr:to>
      <xdr:col>1</xdr:col>
      <xdr:colOff>1047750</xdr:colOff>
      <xdr:row>115</xdr:row>
      <xdr:rowOff>66092</xdr:rowOff>
    </xdr:to>
    <xdr:sp>
      <xdr:nvSpPr>
        <xdr:cNvPr id="2052" name="矩形5" descr="http://ecm.iscs.com.cn/index.html?v_timestamp=1422838899093"/>
        <xdr:cNvSpPr>
          <a:spLocks noChangeAspect="1"/>
        </xdr:cNvSpPr>
      </xdr:nvSpPr>
      <xdr:spPr>
        <a:xfrm>
          <a:off x="1468120" y="29849445"/>
          <a:ext cx="9525" cy="780415"/>
        </a:xfrm>
        <a:prstGeom prst="rect">
          <a:avLst/>
        </a:prstGeom>
        <a:noFill/>
        <a:ln w="9525">
          <a:noFill/>
          <a:miter/>
        </a:ln>
      </xdr:spPr>
    </xdr:sp>
    <xdr:clientData/>
  </xdr:twoCellAnchor>
  <xdr:twoCellAnchor editAs="oneCell">
    <xdr:from>
      <xdr:col>1</xdr:col>
      <xdr:colOff>1038225</xdr:colOff>
      <xdr:row>111</xdr:row>
      <xdr:rowOff>0</xdr:rowOff>
    </xdr:from>
    <xdr:to>
      <xdr:col>1</xdr:col>
      <xdr:colOff>1047750</xdr:colOff>
      <xdr:row>115</xdr:row>
      <xdr:rowOff>66092</xdr:rowOff>
    </xdr:to>
    <xdr:sp>
      <xdr:nvSpPr>
        <xdr:cNvPr id="2053" name="矩形6" descr="http://ecm.iscs.com.cn/index.html?v_timestamp=1422838899093"/>
        <xdr:cNvSpPr>
          <a:spLocks noChangeAspect="1"/>
        </xdr:cNvSpPr>
      </xdr:nvSpPr>
      <xdr:spPr>
        <a:xfrm>
          <a:off x="1468120" y="29849445"/>
          <a:ext cx="9525" cy="780415"/>
        </a:xfrm>
        <a:prstGeom prst="rect">
          <a:avLst/>
        </a:prstGeom>
        <a:noFill/>
        <a:ln w="9525">
          <a:noFill/>
          <a:miter/>
        </a:ln>
      </xdr:spPr>
    </xdr:sp>
    <xdr:clientData/>
  </xdr:twoCellAnchor>
  <xdr:twoCellAnchor editAs="oneCell">
    <xdr:from>
      <xdr:col>1</xdr:col>
      <xdr:colOff>1038225</xdr:colOff>
      <xdr:row>111</xdr:row>
      <xdr:rowOff>0</xdr:rowOff>
    </xdr:from>
    <xdr:to>
      <xdr:col>1</xdr:col>
      <xdr:colOff>1047750</xdr:colOff>
      <xdr:row>115</xdr:row>
      <xdr:rowOff>56567</xdr:rowOff>
    </xdr:to>
    <xdr:sp>
      <xdr:nvSpPr>
        <xdr:cNvPr id="2054" name="矩形7" descr="http://ecm.iscs.com.cn/index.html?v_timestamp=1422838899093"/>
        <xdr:cNvSpPr>
          <a:spLocks noChangeAspect="1"/>
        </xdr:cNvSpPr>
      </xdr:nvSpPr>
      <xdr:spPr>
        <a:xfrm>
          <a:off x="1468120" y="29849445"/>
          <a:ext cx="9525" cy="770890"/>
        </a:xfrm>
        <a:prstGeom prst="rect">
          <a:avLst/>
        </a:prstGeom>
        <a:noFill/>
        <a:ln w="9525">
          <a:noFill/>
          <a:miter/>
        </a:ln>
      </xdr:spPr>
    </xdr:sp>
    <xdr:clientData/>
  </xdr:twoCellAnchor>
  <xdr:twoCellAnchor editAs="oneCell">
    <xdr:from>
      <xdr:col>1</xdr:col>
      <xdr:colOff>1038225</xdr:colOff>
      <xdr:row>111</xdr:row>
      <xdr:rowOff>0</xdr:rowOff>
    </xdr:from>
    <xdr:to>
      <xdr:col>1</xdr:col>
      <xdr:colOff>1047750</xdr:colOff>
      <xdr:row>115</xdr:row>
      <xdr:rowOff>66092</xdr:rowOff>
    </xdr:to>
    <xdr:sp>
      <xdr:nvSpPr>
        <xdr:cNvPr id="2055" name="矩形8" descr="http://ecm.iscs.com.cn/index.html?v_timestamp=1422838899093"/>
        <xdr:cNvSpPr>
          <a:spLocks noChangeAspect="1"/>
        </xdr:cNvSpPr>
      </xdr:nvSpPr>
      <xdr:spPr>
        <a:xfrm>
          <a:off x="1468120" y="29849445"/>
          <a:ext cx="9525" cy="780415"/>
        </a:xfrm>
        <a:prstGeom prst="rect">
          <a:avLst/>
        </a:prstGeom>
        <a:noFill/>
        <a:ln w="9525">
          <a:noFill/>
          <a:miter/>
        </a:ln>
      </xdr:spPr>
    </xdr:sp>
    <xdr:clientData/>
  </xdr:twoCellAnchor>
  <xdr:twoCellAnchor editAs="oneCell">
    <xdr:from>
      <xdr:col>1</xdr:col>
      <xdr:colOff>1045845</xdr:colOff>
      <xdr:row>110</xdr:row>
      <xdr:rowOff>0</xdr:rowOff>
    </xdr:from>
    <xdr:to>
      <xdr:col>1</xdr:col>
      <xdr:colOff>1055370</xdr:colOff>
      <xdr:row>113</xdr:row>
      <xdr:rowOff>168171</xdr:rowOff>
    </xdr:to>
    <xdr:sp>
      <xdr:nvSpPr>
        <xdr:cNvPr id="2056" name="矩形9" descr="http://ecm.iscs.com.cn/index.html?v_timestamp=1422838899093"/>
        <xdr:cNvSpPr>
          <a:spLocks noChangeAspect="1"/>
        </xdr:cNvSpPr>
      </xdr:nvSpPr>
      <xdr:spPr>
        <a:xfrm>
          <a:off x="1475740" y="29620845"/>
          <a:ext cx="9525" cy="767715"/>
        </a:xfrm>
        <a:prstGeom prst="rect">
          <a:avLst/>
        </a:prstGeom>
        <a:noFill/>
        <a:ln w="9525">
          <a:noFill/>
          <a:miter/>
        </a:ln>
      </xdr:spPr>
    </xdr:sp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13335</xdr:colOff>
      <xdr:row>106</xdr:row>
      <xdr:rowOff>12065</xdr:rowOff>
    </xdr:to>
    <xdr:pic>
      <xdr:nvPicPr>
        <xdr:cNvPr id="2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3335" cy="12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13335</xdr:colOff>
      <xdr:row>106</xdr:row>
      <xdr:rowOff>12065</xdr:rowOff>
    </xdr:to>
    <xdr:pic>
      <xdr:nvPicPr>
        <xdr:cNvPr id="3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3335" cy="12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13335</xdr:colOff>
      <xdr:row>106</xdr:row>
      <xdr:rowOff>12065</xdr:rowOff>
    </xdr:to>
    <xdr:pic>
      <xdr:nvPicPr>
        <xdr:cNvPr id="4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3335" cy="12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13335</xdr:colOff>
      <xdr:row>106</xdr:row>
      <xdr:rowOff>12065</xdr:rowOff>
    </xdr:to>
    <xdr:pic>
      <xdr:nvPicPr>
        <xdr:cNvPr id="5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3335" cy="12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13335</xdr:colOff>
      <xdr:row>106</xdr:row>
      <xdr:rowOff>12065</xdr:rowOff>
    </xdr:to>
    <xdr:pic>
      <xdr:nvPicPr>
        <xdr:cNvPr id="6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3335" cy="12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13335</xdr:colOff>
      <xdr:row>106</xdr:row>
      <xdr:rowOff>12065</xdr:rowOff>
    </xdr:to>
    <xdr:pic>
      <xdr:nvPicPr>
        <xdr:cNvPr id="7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3335" cy="12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13335</xdr:colOff>
      <xdr:row>106</xdr:row>
      <xdr:rowOff>12065</xdr:rowOff>
    </xdr:to>
    <xdr:pic>
      <xdr:nvPicPr>
        <xdr:cNvPr id="8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3335" cy="12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13335</xdr:colOff>
      <xdr:row>106</xdr:row>
      <xdr:rowOff>12065</xdr:rowOff>
    </xdr:to>
    <xdr:pic>
      <xdr:nvPicPr>
        <xdr:cNvPr id="9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3335" cy="12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13335</xdr:colOff>
      <xdr:row>106</xdr:row>
      <xdr:rowOff>12065</xdr:rowOff>
    </xdr:to>
    <xdr:pic>
      <xdr:nvPicPr>
        <xdr:cNvPr id="10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3335" cy="12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13335</xdr:colOff>
      <xdr:row>106</xdr:row>
      <xdr:rowOff>12065</xdr:rowOff>
    </xdr:to>
    <xdr:pic>
      <xdr:nvPicPr>
        <xdr:cNvPr id="11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3335" cy="12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13335</xdr:colOff>
      <xdr:row>106</xdr:row>
      <xdr:rowOff>12065</xdr:rowOff>
    </xdr:to>
    <xdr:pic>
      <xdr:nvPicPr>
        <xdr:cNvPr id="12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3335" cy="12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13335</xdr:colOff>
      <xdr:row>106</xdr:row>
      <xdr:rowOff>12065</xdr:rowOff>
    </xdr:to>
    <xdr:pic>
      <xdr:nvPicPr>
        <xdr:cNvPr id="13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3335" cy="12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13335</xdr:colOff>
      <xdr:row>106</xdr:row>
      <xdr:rowOff>11430</xdr:rowOff>
    </xdr:to>
    <xdr:pic>
      <xdr:nvPicPr>
        <xdr:cNvPr id="14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3335" cy="11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13335</xdr:colOff>
      <xdr:row>106</xdr:row>
      <xdr:rowOff>11430</xdr:rowOff>
    </xdr:to>
    <xdr:pic>
      <xdr:nvPicPr>
        <xdr:cNvPr id="15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3335" cy="11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13335</xdr:colOff>
      <xdr:row>106</xdr:row>
      <xdr:rowOff>11430</xdr:rowOff>
    </xdr:to>
    <xdr:pic>
      <xdr:nvPicPr>
        <xdr:cNvPr id="16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3335" cy="11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13335</xdr:colOff>
      <xdr:row>106</xdr:row>
      <xdr:rowOff>11430</xdr:rowOff>
    </xdr:to>
    <xdr:pic>
      <xdr:nvPicPr>
        <xdr:cNvPr id="17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3335" cy="11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13335</xdr:colOff>
      <xdr:row>106</xdr:row>
      <xdr:rowOff>11430</xdr:rowOff>
    </xdr:to>
    <xdr:pic>
      <xdr:nvPicPr>
        <xdr:cNvPr id="18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3335" cy="11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13335</xdr:colOff>
      <xdr:row>106</xdr:row>
      <xdr:rowOff>11430</xdr:rowOff>
    </xdr:to>
    <xdr:pic>
      <xdr:nvPicPr>
        <xdr:cNvPr id="19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3335" cy="11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13335</xdr:colOff>
      <xdr:row>106</xdr:row>
      <xdr:rowOff>11430</xdr:rowOff>
    </xdr:to>
    <xdr:pic>
      <xdr:nvPicPr>
        <xdr:cNvPr id="20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3335" cy="11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13335</xdr:colOff>
      <xdr:row>106</xdr:row>
      <xdr:rowOff>11430</xdr:rowOff>
    </xdr:to>
    <xdr:pic>
      <xdr:nvPicPr>
        <xdr:cNvPr id="21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3335" cy="11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13335</xdr:colOff>
      <xdr:row>106</xdr:row>
      <xdr:rowOff>11430</xdr:rowOff>
    </xdr:to>
    <xdr:pic>
      <xdr:nvPicPr>
        <xdr:cNvPr id="22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3335" cy="11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13335</xdr:colOff>
      <xdr:row>106</xdr:row>
      <xdr:rowOff>11430</xdr:rowOff>
    </xdr:to>
    <xdr:pic>
      <xdr:nvPicPr>
        <xdr:cNvPr id="23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3335" cy="11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13335</xdr:colOff>
      <xdr:row>106</xdr:row>
      <xdr:rowOff>11430</xdr:rowOff>
    </xdr:to>
    <xdr:pic>
      <xdr:nvPicPr>
        <xdr:cNvPr id="24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3335" cy="11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13335</xdr:colOff>
      <xdr:row>106</xdr:row>
      <xdr:rowOff>11430</xdr:rowOff>
    </xdr:to>
    <xdr:pic>
      <xdr:nvPicPr>
        <xdr:cNvPr id="25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3335" cy="11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26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27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28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29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30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31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32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33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34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35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36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37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38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39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40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41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42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43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44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45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46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47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48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49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50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51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52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53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54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55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56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57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58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59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60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61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62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63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64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65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66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67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68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69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70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71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72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73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74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75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76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77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78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79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80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81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82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83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84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85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86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87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88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89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90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91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92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93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94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95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96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97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98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99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100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101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102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103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104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105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106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107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108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109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110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111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112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113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114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115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116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117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118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119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120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121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122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123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124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125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126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127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128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129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130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131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132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133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134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135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136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137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138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139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140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141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142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143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144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145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146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147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148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149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150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151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152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153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154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155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156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157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158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159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160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161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162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163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164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165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166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167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168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169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170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171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172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173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174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175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176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177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178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179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15240</xdr:rowOff>
    </xdr:to>
    <xdr:pic>
      <xdr:nvPicPr>
        <xdr:cNvPr id="180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181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182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183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184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185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186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187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188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189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190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191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192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193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194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195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196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197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198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199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200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201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202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203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204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205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206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207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208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209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210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211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212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213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214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215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216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217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218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219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220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221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222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223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224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225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226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227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228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229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230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231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232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233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234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235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236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237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238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239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240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241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242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243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244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245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246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247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248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249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250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251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252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253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254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255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256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257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258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259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260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261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262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263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264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265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266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267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268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269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270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271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272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273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274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275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276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277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278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279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280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281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282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283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284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285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286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287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288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289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290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291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292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293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294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295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296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297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298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299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300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301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302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303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304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305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306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307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308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309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310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311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312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313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314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315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316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317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318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319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320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321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322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323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324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325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326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327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328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329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330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331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332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333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106</xdr:row>
      <xdr:rowOff>0</xdr:rowOff>
    </xdr:from>
    <xdr:to>
      <xdr:col>3</xdr:col>
      <xdr:colOff>15240</xdr:colOff>
      <xdr:row>106</xdr:row>
      <xdr:rowOff>15875</xdr:rowOff>
    </xdr:to>
    <xdr:pic>
      <xdr:nvPicPr>
        <xdr:cNvPr id="334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28424505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5</xdr:row>
      <xdr:rowOff>0</xdr:rowOff>
    </xdr:from>
    <xdr:to>
      <xdr:col>3</xdr:col>
      <xdr:colOff>13970</xdr:colOff>
      <xdr:row>5</xdr:row>
      <xdr:rowOff>12700</xdr:rowOff>
    </xdr:to>
    <xdr:pic>
      <xdr:nvPicPr>
        <xdr:cNvPr id="335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21350" y="1475740"/>
          <a:ext cx="13970" cy="1270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atMod val="350000"/>
                <a:shade val="99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>
        <a:xfrm>
          <a:off x="0" y="0"/>
          <a:ext cx="0" cy="0"/>
        </a:xfrm>
        <a:custGeom>
          <a:avLst/>
          <a:gdLst>
            <a:gd name="_h" fmla="val 21600"/>
            <a:gd name="_w" fmla="val 21600"/>
          </a:gdLst>
          <a:ahLst/>
          <a:cxnLst/>
          <a:rect l="0" t="0" r="0" b="0"/>
          <a:pathLst>
            <a:path w="21600" h="21600"/>
          </a:pathLst>
        </a:custGeom>
        <a:gradFill rotWithShape="0">
          <a:gsLst>
            <a:gs pos="0">
              <a:srgbClr val="BBD5F0"/>
            </a:gs>
            <a:gs pos="100000">
              <a:srgbClr val="9CBEE0"/>
            </a:gs>
          </a:gsLst>
          <a:lin ang="5400000" scaled="0"/>
        </a:gradFill>
        <a:ln w="15875" cap="flat" cmpd="sng" algn="ctr">
          <a:solidFill>
            <a:srgbClr val="739CC3"/>
          </a:solidFill>
          <a:prstDash val="solid"/>
          <a:miter lim="200000"/>
        </a:ln>
      </a:spPr>
      <a:bodyPr/>
      <a:lstStyle/>
    </a:spDef>
  </a:objectDefaults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>
  <sheetPr codeName="Sheet1">
    <pageSetUpPr fitToPage="1"/>
  </sheetPr>
  <dimension ref="A1:Q117"/>
  <sheetViews>
    <sheetView tabSelected="1" zoomScale="85" zoomScaleNormal="85" topLeftCell="A45" workbookViewId="0">
      <selection activeCell="D55" sqref="D55:D61"/>
    </sheetView>
  </sheetViews>
  <sheetFormatPr defaultColWidth="9" defaultRowHeight="13.5"/>
  <cols>
    <col min="1" max="1" width="5.99115044247788" style="7" customWidth="1"/>
    <col min="2" max="2" width="54.8761061946903" style="7" customWidth="1"/>
    <col min="3" max="3" width="18.8672566371681" style="8" customWidth="1"/>
    <col min="4" max="4" width="20.6371681415929" style="9" customWidth="1"/>
    <col min="5" max="5" width="10.3716814159292" style="5" customWidth="1"/>
    <col min="6" max="6" width="16.3716814159292" style="6" customWidth="1"/>
    <col min="7" max="10" width="6.50442477876106" style="5" customWidth="1"/>
    <col min="11" max="11" width="13.7522123893805" style="10" customWidth="1"/>
    <col min="12" max="12" width="11" style="10" customWidth="1"/>
    <col min="13" max="13" width="20.2477876106195" style="5" customWidth="1"/>
    <col min="14" max="16384" width="9" style="5"/>
  </cols>
  <sheetData>
    <row r="1" ht="29.1" customHeight="1" spans="1:14">
      <c r="A1" s="11" t="s">
        <v>0</v>
      </c>
      <c r="B1" s="12"/>
      <c r="C1" s="13"/>
      <c r="D1" s="14"/>
      <c r="E1" s="12"/>
      <c r="F1" s="12"/>
      <c r="G1" s="12"/>
      <c r="H1" s="12"/>
      <c r="I1" s="12"/>
      <c r="J1" s="12"/>
      <c r="K1" s="12"/>
      <c r="L1" s="12"/>
    </row>
    <row r="2" ht="14.1" customHeight="1" spans="1:14">
      <c r="A2" s="15" t="s">
        <v>1</v>
      </c>
      <c r="B2" s="16"/>
      <c r="C2" s="17" t="s">
        <v>2</v>
      </c>
      <c r="D2" s="18"/>
      <c r="E2" s="19"/>
      <c r="F2" s="19"/>
      <c r="G2" s="19" t="s">
        <v>3</v>
      </c>
      <c r="H2" s="19"/>
      <c r="I2" s="19"/>
      <c r="J2" s="19"/>
      <c r="K2" s="19" t="s">
        <v>4</v>
      </c>
      <c r="L2" s="19"/>
    </row>
    <row r="3" ht="29.1" customHeight="1" spans="1:14">
      <c r="A3" s="15"/>
      <c r="B3" s="16"/>
      <c r="C3" s="17"/>
      <c r="D3" s="18"/>
      <c r="E3" s="19"/>
      <c r="F3" s="19"/>
      <c r="G3" s="19"/>
      <c r="H3" s="19"/>
      <c r="I3" s="19"/>
      <c r="J3" s="19"/>
      <c r="K3" s="20" t="s">
        <v>5</v>
      </c>
      <c r="L3" s="19"/>
    </row>
    <row r="4" s="1" customFormat="1" ht="21.95" customHeight="1" spans="1:14">
      <c r="A4" s="21" t="s">
        <v>6</v>
      </c>
      <c r="B4" s="21" t="s">
        <v>7</v>
      </c>
      <c r="C4" s="22" t="s">
        <v>8</v>
      </c>
      <c r="D4" s="22" t="s">
        <v>9</v>
      </c>
      <c r="E4" s="21" t="s">
        <v>10</v>
      </c>
      <c r="F4" s="23" t="s">
        <v>11</v>
      </c>
      <c r="G4" s="21" t="s">
        <v>12</v>
      </c>
      <c r="H4" s="21"/>
      <c r="I4" s="21" t="s">
        <v>13</v>
      </c>
      <c r="J4" s="21"/>
      <c r="K4" s="21" t="s">
        <v>14</v>
      </c>
      <c r="L4" s="21" t="s">
        <v>15</v>
      </c>
    </row>
    <row r="5" s="1" customFormat="1" ht="21.95" customHeight="1" spans="1:14">
      <c r="A5" s="21"/>
      <c r="B5" s="21"/>
      <c r="C5" s="22"/>
      <c r="D5" s="22"/>
      <c r="E5" s="21"/>
      <c r="F5" s="23"/>
      <c r="G5" s="21" t="s">
        <v>16</v>
      </c>
      <c r="H5" s="21" t="s">
        <v>17</v>
      </c>
      <c r="I5" s="21" t="s">
        <v>18</v>
      </c>
      <c r="J5" s="21" t="s">
        <v>19</v>
      </c>
      <c r="K5" s="21"/>
      <c r="L5" s="21"/>
    </row>
    <row r="6" s="2" customFormat="1" ht="21.95" customHeight="1" spans="1:14">
      <c r="A6" s="24">
        <v>1</v>
      </c>
      <c r="B6" s="58" t="s">
        <v>20</v>
      </c>
      <c r="C6" s="24"/>
      <c r="D6" s="24" t="s">
        <v>21</v>
      </c>
      <c r="E6" s="24">
        <v>290</v>
      </c>
      <c r="F6" s="58" t="s">
        <v>22</v>
      </c>
      <c r="G6" s="25">
        <v>289</v>
      </c>
      <c r="H6" s="26"/>
      <c r="I6" s="26"/>
      <c r="J6" s="26"/>
      <c r="K6" s="27"/>
      <c r="L6" s="25" t="s">
        <v>23</v>
      </c>
      <c r="M6" s="25" t="str">
        <f>_xlfn.DISPIMG("ID_F6CAF6DE58FE448CBDC6BD8F4F56F4FF",1)</f>
        <v>=DISPIMG("ID_F6CAF6DE58FE448CBDC6BD8F4F56F4FF",1)</v>
      </c>
    </row>
    <row r="7" s="3" customFormat="1" ht="21" customHeight="1" spans="1:14">
      <c r="A7" s="28"/>
      <c r="B7" s="28"/>
      <c r="C7" s="28"/>
      <c r="D7" s="28"/>
      <c r="E7" s="28"/>
      <c r="F7" s="28"/>
      <c r="G7" s="25"/>
      <c r="H7" s="26">
        <v>1</v>
      </c>
      <c r="I7" s="26"/>
      <c r="J7" s="26"/>
      <c r="K7" s="27"/>
      <c r="L7" s="25" t="s">
        <v>23</v>
      </c>
      <c r="M7" s="29" t="s">
        <v>24</v>
      </c>
    </row>
    <row r="8" s="3" customFormat="1" ht="21" customHeight="1" spans="1:14">
      <c r="A8" s="24">
        <v>2</v>
      </c>
      <c r="B8" s="58" t="s">
        <v>25</v>
      </c>
      <c r="C8" s="24"/>
      <c r="D8" s="24" t="s">
        <v>26</v>
      </c>
      <c r="E8" s="24">
        <v>30</v>
      </c>
      <c r="F8" s="58" t="s">
        <v>22</v>
      </c>
      <c r="G8" s="25">
        <v>29</v>
      </c>
      <c r="H8" s="26"/>
      <c r="I8" s="26"/>
      <c r="J8" s="26"/>
      <c r="K8" s="27" t="inlineStr">
        <is>
          <t>2028-10-31</t>
        </is>
      </c>
      <c r="L8" s="25" t="s">
        <v>27</v>
      </c>
      <c r="M8" s="25"/>
    </row>
    <row r="9" s="3" customFormat="1" ht="21" customHeight="1" spans="1:14">
      <c r="A9" s="28"/>
      <c r="B9" s="28"/>
      <c r="C9" s="28"/>
      <c r="D9" s="28"/>
      <c r="E9" s="28"/>
      <c r="F9" s="28"/>
      <c r="G9" s="25"/>
      <c r="H9" s="26">
        <v>1</v>
      </c>
      <c r="I9" s="26"/>
      <c r="J9" s="26"/>
      <c r="K9" s="27" t="inlineStr">
        <is>
          <t>2028-10-31</t>
        </is>
      </c>
      <c r="L9" s="25" t="s">
        <v>27</v>
      </c>
      <c r="M9" s="25" t="s">
        <v>24</v>
      </c>
    </row>
    <row r="10" s="3" customFormat="1" ht="21" customHeight="1" spans="1:14">
      <c r="A10" s="24">
        <v>3</v>
      </c>
      <c r="B10" s="58" t="s">
        <v>28</v>
      </c>
      <c r="C10" s="24"/>
      <c r="D10" s="24" t="s">
        <v>29</v>
      </c>
      <c r="E10" s="24">
        <v>150</v>
      </c>
      <c r="F10" s="58" t="s">
        <v>22</v>
      </c>
      <c r="G10" s="25">
        <v>149</v>
      </c>
      <c r="H10" s="26"/>
      <c r="I10" s="26"/>
      <c r="J10" s="26"/>
      <c r="K10" s="27"/>
      <c r="L10" s="25" t="s">
        <v>30</v>
      </c>
      <c r="M10" s="25"/>
    </row>
    <row r="11" s="3" customFormat="1" ht="21" customHeight="1" spans="1:14">
      <c r="A11" s="28"/>
      <c r="B11" s="28"/>
      <c r="C11" s="28"/>
      <c r="D11" s="28"/>
      <c r="E11" s="28"/>
      <c r="F11" s="28"/>
      <c r="G11" s="30"/>
      <c r="H11" s="25">
        <v>1</v>
      </c>
      <c r="I11" s="26"/>
      <c r="J11" s="26"/>
      <c r="K11" s="27"/>
      <c r="L11" s="25" t="s">
        <v>30</v>
      </c>
      <c r="M11" s="25" t="s">
        <v>31</v>
      </c>
      <c r="N11" s="3" t="str">
        <f>_xlfn.DISPIMG("ID_AFE64F87F5AB438FB861A75CE1AD98BB",1)</f>
        <v>=DISPIMG("ID_AFE64F87F5AB438FB861A75CE1AD98BB",1)</v>
      </c>
    </row>
    <row r="12" s="3" customFormat="1" ht="21" customHeight="1" spans="1:14">
      <c r="A12" s="24">
        <v>5</v>
      </c>
      <c r="B12" s="58" t="s">
        <v>32</v>
      </c>
      <c r="C12" s="24"/>
      <c r="D12" s="24" t="s">
        <v>33</v>
      </c>
      <c r="E12" s="24">
        <v>700</v>
      </c>
      <c r="F12" s="58" t="s">
        <v>22</v>
      </c>
      <c r="H12" s="25">
        <v>1</v>
      </c>
      <c r="I12" s="26"/>
      <c r="J12" s="26"/>
      <c r="K12" s="27" t="inlineStr">
        <is>
          <t>2028-11-27</t>
        </is>
      </c>
      <c r="L12" s="25" t="s">
        <v>34</v>
      </c>
      <c r="M12" s="25" t="s">
        <v>24</v>
      </c>
    </row>
    <row r="13" s="3" customFormat="1" ht="21" customHeight="1" spans="1:14">
      <c r="A13" s="31"/>
      <c r="B13" s="31"/>
      <c r="C13" s="31"/>
      <c r="D13" s="31"/>
      <c r="E13" s="31"/>
      <c r="F13" s="31"/>
      <c r="G13" s="25">
        <v>697</v>
      </c>
      <c r="H13" s="26"/>
      <c r="I13" s="26"/>
      <c r="J13" s="26"/>
      <c r="K13" s="27" t="inlineStr">
        <is>
          <t>2029-03-26</t>
        </is>
      </c>
      <c r="L13" s="25" t="s">
        <v>35</v>
      </c>
      <c r="M13" s="25"/>
    </row>
    <row r="14" s="3" customFormat="1" ht="21" customHeight="1" spans="1:14">
      <c r="A14" s="31"/>
      <c r="B14" s="31"/>
      <c r="C14" s="31"/>
      <c r="D14" s="31"/>
      <c r="E14" s="31"/>
      <c r="F14" s="31"/>
      <c r="G14" s="30"/>
      <c r="H14" s="25">
        <v>1</v>
      </c>
      <c r="I14" s="26"/>
      <c r="J14" s="26"/>
      <c r="K14" s="27" t="inlineStr">
        <is>
          <t>2029-03-26</t>
        </is>
      </c>
      <c r="L14" s="25" t="s">
        <v>35</v>
      </c>
      <c r="M14" s="29" t="s">
        <v>36</v>
      </c>
    </row>
    <row r="15" s="3" customFormat="1" ht="21" customHeight="1" spans="1:14">
      <c r="A15" s="28"/>
      <c r="B15" s="28"/>
      <c r="C15" s="28"/>
      <c r="D15" s="28"/>
      <c r="E15" s="28"/>
      <c r="F15" s="28"/>
      <c r="G15" s="30"/>
      <c r="H15" s="25">
        <v>1</v>
      </c>
      <c r="I15" s="26"/>
      <c r="J15" s="26"/>
      <c r="K15" s="27" t="inlineStr">
        <is>
          <t>2029-03-26</t>
        </is>
      </c>
      <c r="L15" s="25" t="s">
        <v>35</v>
      </c>
      <c r="M15" s="25" t="s">
        <v>37</v>
      </c>
      <c r="N15" s="3" t="str">
        <f>_xlfn.DISPIMG("ID_3374A4E052AD4B21B938E6CAB51B27BD",1)</f>
        <v>=DISPIMG("ID_3374A4E052AD4B21B938E6CAB51B27BD",1)</v>
      </c>
    </row>
    <row r="16" s="3" customFormat="1" ht="21" customHeight="1" spans="1:14">
      <c r="A16" s="24">
        <v>8</v>
      </c>
      <c r="B16" s="58" t="s">
        <v>38</v>
      </c>
      <c r="C16" s="24"/>
      <c r="D16" s="58" t="s">
        <v>39</v>
      </c>
      <c r="E16" s="24">
        <v>1544</v>
      </c>
      <c r="F16" s="58" t="s">
        <v>22</v>
      </c>
      <c r="G16" s="25">
        <v>719</v>
      </c>
      <c r="H16" s="26"/>
      <c r="I16" s="26"/>
      <c r="J16" s="26"/>
      <c r="K16" s="27" t="inlineStr">
        <is>
          <t>2029-05-01</t>
        </is>
      </c>
      <c r="L16" s="25" t="s">
        <v>40</v>
      </c>
      <c r="M16" s="25"/>
    </row>
    <row r="17" s="3" customFormat="1" ht="21" customHeight="1" spans="1:16">
      <c r="A17" s="31"/>
      <c r="B17" s="31"/>
      <c r="C17" s="31"/>
      <c r="D17" s="31"/>
      <c r="E17" s="31"/>
      <c r="F17" s="31"/>
      <c r="G17" s="25"/>
      <c r="H17" s="26">
        <v>1</v>
      </c>
      <c r="I17" s="26"/>
      <c r="J17" s="26"/>
      <c r="K17" s="27" t="inlineStr">
        <is>
          <t>2029-05-01</t>
        </is>
      </c>
      <c r="L17" s="25" t="s">
        <v>40</v>
      </c>
      <c r="M17" s="25" t="s">
        <v>24</v>
      </c>
    </row>
    <row r="18" s="3" customFormat="1" ht="21" customHeight="1" spans="1:16">
      <c r="A18" s="31"/>
      <c r="B18" s="31"/>
      <c r="C18" s="31"/>
      <c r="D18" s="31"/>
      <c r="E18" s="31"/>
      <c r="F18" s="31"/>
      <c r="G18" s="25">
        <v>49</v>
      </c>
      <c r="H18" s="26"/>
      <c r="I18" s="26"/>
      <c r="J18" s="26"/>
      <c r="K18" s="27" t="inlineStr">
        <is>
          <t>2028-11-01</t>
        </is>
      </c>
      <c r="L18" s="25" t="s">
        <v>41</v>
      </c>
      <c r="M18" s="25"/>
    </row>
    <row r="19" s="3" customFormat="1" ht="21" customHeight="1" spans="1:16">
      <c r="A19" s="31"/>
      <c r="B19" s="31"/>
      <c r="C19" s="31"/>
      <c r="D19" s="31"/>
      <c r="E19" s="31"/>
      <c r="F19" s="31"/>
      <c r="G19" s="25"/>
      <c r="H19" s="26">
        <v>1</v>
      </c>
      <c r="I19" s="26"/>
      <c r="J19" s="26"/>
      <c r="K19" s="27" t="inlineStr">
        <is>
          <t>2028-11-01</t>
        </is>
      </c>
      <c r="L19" s="25" t="s">
        <v>41</v>
      </c>
      <c r="M19" s="25" t="s">
        <v>24</v>
      </c>
    </row>
    <row r="20" s="3" customFormat="1" ht="21" customHeight="1" spans="1:16">
      <c r="A20" s="31"/>
      <c r="B20" s="31"/>
      <c r="C20" s="31"/>
      <c r="D20" s="31"/>
      <c r="E20" s="31"/>
      <c r="F20" s="31"/>
      <c r="G20" s="25">
        <v>9</v>
      </c>
      <c r="H20" s="26"/>
      <c r="I20" s="26"/>
      <c r="J20" s="26"/>
      <c r="K20" s="27" t="inlineStr">
        <is>
          <t>2028-11-01</t>
        </is>
      </c>
      <c r="L20" s="25" t="s">
        <v>42</v>
      </c>
      <c r="M20" s="25"/>
    </row>
    <row r="21" s="3" customFormat="1" ht="21" customHeight="1" spans="1:16">
      <c r="A21" s="31"/>
      <c r="B21" s="31"/>
      <c r="C21" s="31"/>
      <c r="D21" s="31"/>
      <c r="E21" s="31"/>
      <c r="F21" s="31"/>
      <c r="G21" s="25"/>
      <c r="H21" s="26">
        <v>1</v>
      </c>
      <c r="I21" s="26"/>
      <c r="J21" s="26"/>
      <c r="K21" s="26" t="inlineStr">
        <is>
          <t>2028-11-01</t>
        </is>
      </c>
      <c r="L21" s="25" t="s">
        <v>42</v>
      </c>
      <c r="M21" s="25" t="s">
        <v>24</v>
      </c>
    </row>
    <row r="22" s="3" customFormat="1" ht="21" customHeight="1" spans="1:16">
      <c r="A22" s="28"/>
      <c r="B22" s="28"/>
      <c r="C22" s="28"/>
      <c r="D22" s="28"/>
      <c r="E22" s="28"/>
      <c r="F22" s="28"/>
      <c r="G22" s="25"/>
      <c r="H22" s="26"/>
      <c r="I22" s="26"/>
      <c r="J22" s="26">
        <v>764</v>
      </c>
      <c r="K22" s="26"/>
      <c r="L22" s="25"/>
      <c r="M22" s="25"/>
    </row>
    <row r="23" s="3" customFormat="1" ht="21" customHeight="1" spans="1:16">
      <c r="A23" s="24">
        <v>11</v>
      </c>
      <c r="B23" s="58" t="s">
        <v>43</v>
      </c>
      <c r="C23" s="24" t="s">
        <v>44</v>
      </c>
      <c r="D23" s="59" t="s">
        <v>45</v>
      </c>
      <c r="E23" s="32">
        <v>170</v>
      </c>
      <c r="F23" s="59" t="s">
        <v>22</v>
      </c>
      <c r="G23" s="25">
        <v>88</v>
      </c>
      <c r="H23" s="26"/>
      <c r="I23" s="26"/>
      <c r="J23" s="26"/>
      <c r="K23" s="27" t="inlineStr">
        <is>
          <t>2027-01-15</t>
        </is>
      </c>
      <c r="L23" s="25" t="s">
        <v>46</v>
      </c>
      <c r="M23" s="25"/>
    </row>
    <row r="24" s="3" customFormat="1" ht="21" customHeight="1" spans="1:16">
      <c r="A24" s="31"/>
      <c r="B24" s="31"/>
      <c r="C24" s="31"/>
      <c r="D24" s="33"/>
      <c r="E24" s="33"/>
      <c r="F24" s="33"/>
      <c r="G24" s="25"/>
      <c r="H24" s="26">
        <v>1</v>
      </c>
      <c r="I24" s="26"/>
      <c r="J24" s="26"/>
      <c r="K24" s="27" t="inlineStr">
        <is>
          <t>2027-01-15</t>
        </is>
      </c>
      <c r="L24" s="25" t="s">
        <v>46</v>
      </c>
      <c r="M24" s="25" t="s">
        <v>24</v>
      </c>
    </row>
    <row r="25" s="3" customFormat="1" ht="21" customHeight="1" spans="1:16">
      <c r="A25" s="31"/>
      <c r="B25" s="31"/>
      <c r="C25" s="31"/>
      <c r="D25" s="33"/>
      <c r="E25" s="33"/>
      <c r="F25" s="33"/>
      <c r="G25" s="25">
        <v>39</v>
      </c>
      <c r="H25" s="26"/>
      <c r="I25" s="26"/>
      <c r="J25" s="26"/>
      <c r="K25" s="27" t="inlineStr">
        <is>
          <t>2027-02-21</t>
        </is>
      </c>
      <c r="L25" s="25" t="s">
        <v>47</v>
      </c>
      <c r="M25" s="25"/>
    </row>
    <row r="26" s="3" customFormat="1" ht="21" customHeight="1" spans="1:16">
      <c r="A26" s="31"/>
      <c r="B26" s="31"/>
      <c r="C26" s="31"/>
      <c r="D26" s="33"/>
      <c r="E26" s="33"/>
      <c r="F26" s="33"/>
      <c r="G26" s="30"/>
      <c r="H26" s="25">
        <v>1</v>
      </c>
      <c r="I26" s="26"/>
      <c r="J26" s="26"/>
      <c r="K26" s="27" t="inlineStr">
        <is>
          <t>2027-02-21</t>
        </is>
      </c>
      <c r="L26" s="25" t="s">
        <v>47</v>
      </c>
      <c r="M26" s="25" t="s">
        <v>31</v>
      </c>
      <c r="N26" s="3" t="str">
        <f>_xlfn.DISPIMG("ID_6EF3CD9458D0400C9CE43FA69376C128",1)</f>
        <v>=DISPIMG("ID_6EF3CD9458D0400C9CE43FA69376C128",1)</v>
      </c>
    </row>
    <row r="27" s="3" customFormat="1" ht="21" customHeight="1" spans="1:16">
      <c r="A27" s="31"/>
      <c r="B27" s="31"/>
      <c r="C27" s="31"/>
      <c r="D27" s="33"/>
      <c r="E27" s="33"/>
      <c r="F27" s="33"/>
      <c r="G27" s="25">
        <v>26</v>
      </c>
      <c r="H27" s="26"/>
      <c r="I27" s="26"/>
      <c r="J27" s="26"/>
      <c r="K27" s="27" t="inlineStr">
        <is>
          <t>2027-02-21</t>
        </is>
      </c>
      <c r="L27" s="25" t="s">
        <v>48</v>
      </c>
      <c r="M27" s="25"/>
    </row>
    <row r="28" s="3" customFormat="1" ht="21" customHeight="1" spans="1:16">
      <c r="A28" s="31"/>
      <c r="B28" s="31"/>
      <c r="C28" s="31"/>
      <c r="D28" s="33"/>
      <c r="E28" s="33"/>
      <c r="F28" s="33"/>
      <c r="G28" s="30"/>
      <c r="H28" s="25">
        <v>1</v>
      </c>
      <c r="I28" s="26"/>
      <c r="J28" s="26"/>
      <c r="K28" s="27" t="inlineStr">
        <is>
          <t>2027-02-21</t>
        </is>
      </c>
      <c r="L28" s="25" t="s">
        <v>48</v>
      </c>
      <c r="M28" s="25" t="s">
        <v>24</v>
      </c>
    </row>
    <row r="29" s="3" customFormat="1" ht="21" customHeight="1" spans="1:16">
      <c r="A29" s="31"/>
      <c r="B29" s="31"/>
      <c r="C29" s="31"/>
      <c r="D29" s="33"/>
      <c r="E29" s="33"/>
      <c r="F29" s="33"/>
      <c r="G29" s="30"/>
      <c r="H29" s="25">
        <v>13</v>
      </c>
      <c r="I29" s="26"/>
      <c r="J29" s="26"/>
      <c r="K29" s="27" t="inlineStr">
        <is>
          <t>2027-03-14</t>
        </is>
      </c>
      <c r="L29" s="25" t="s">
        <v>49</v>
      </c>
      <c r="M29" s="25" t="s">
        <v>50</v>
      </c>
      <c r="N29" s="3" t="str">
        <f>_xlfn.DISPIMG("ID_4D01DC0B406D4B0ABB018C467E8C2590",1)</f>
        <v>=DISPIMG("ID_4D01DC0B406D4B0ABB018C467E8C2590",1)</v>
      </c>
      <c r="O29" s="3" t="str">
        <f>_xlfn.DISPIMG("ID_1BEC930F4ABF44409725B926F1B60C46",1)</f>
        <v>=DISPIMG("ID_1BEC930F4ABF44409725B926F1B60C46",1)</v>
      </c>
      <c r="P29" s="3" t="str">
        <f>_xlfn.DISPIMG("ID_216FB5E4565C4A509363CE035F1DF1C1",1)</f>
        <v>=DISPIMG("ID_216FB5E4565C4A509363CE035F1DF1C1",1)</v>
      </c>
    </row>
    <row r="30" s="3" customFormat="1" ht="21" customHeight="1" spans="1:16">
      <c r="A30" s="31"/>
      <c r="B30" s="31"/>
      <c r="C30" s="31"/>
      <c r="D30" s="33"/>
      <c r="E30" s="33"/>
      <c r="F30" s="33"/>
      <c r="G30" s="25"/>
      <c r="H30" s="26">
        <v>1</v>
      </c>
      <c r="I30" s="26"/>
      <c r="J30" s="26"/>
      <c r="K30" s="27" t="inlineStr">
        <is>
          <t>2027-03-14</t>
        </is>
      </c>
      <c r="L30" s="25" t="s">
        <v>49</v>
      </c>
      <c r="M30" s="29" t="s">
        <v>51</v>
      </c>
    </row>
    <row r="31" s="3" customFormat="1" ht="21" customHeight="1" spans="1:16">
      <c r="A31" s="24"/>
      <c r="B31" s="58" t="s">
        <v>52</v>
      </c>
      <c r="C31" s="31"/>
      <c r="D31" s="58" t="s">
        <v>53</v>
      </c>
      <c r="E31" s="24">
        <v>170</v>
      </c>
      <c r="F31" s="58" t="s">
        <v>22</v>
      </c>
      <c r="G31" s="25">
        <v>88</v>
      </c>
      <c r="H31" s="26"/>
      <c r="I31" s="26"/>
      <c r="J31" s="26"/>
      <c r="K31" s="27" t="inlineStr">
        <is>
          <t>2027-01-15</t>
        </is>
      </c>
      <c r="L31" s="25" t="s">
        <v>46</v>
      </c>
      <c r="M31" s="25"/>
    </row>
    <row r="32" s="3" customFormat="1" ht="21" customHeight="1" spans="1:16">
      <c r="A32" s="31"/>
      <c r="B32" s="31"/>
      <c r="C32" s="31"/>
      <c r="D32" s="31"/>
      <c r="E32" s="31"/>
      <c r="F32" s="31"/>
      <c r="G32" s="25"/>
      <c r="H32" s="26">
        <v>1</v>
      </c>
      <c r="I32" s="26"/>
      <c r="J32" s="26"/>
      <c r="K32" s="27" t="inlineStr">
        <is>
          <t>2027-01-15</t>
        </is>
      </c>
      <c r="L32" s="25" t="s">
        <v>46</v>
      </c>
      <c r="M32" s="25" t="s">
        <v>24</v>
      </c>
    </row>
    <row r="33" s="3" customFormat="1" ht="21" customHeight="1" spans="1:16">
      <c r="A33" s="31"/>
      <c r="B33" s="31"/>
      <c r="C33" s="31"/>
      <c r="D33" s="31"/>
      <c r="E33" s="31"/>
      <c r="F33" s="31"/>
      <c r="G33" s="25">
        <v>39</v>
      </c>
      <c r="H33" s="26"/>
      <c r="I33" s="26"/>
      <c r="J33" s="26"/>
      <c r="K33" s="27" t="inlineStr">
        <is>
          <t>2027-02-21</t>
        </is>
      </c>
      <c r="L33" s="25" t="s">
        <v>47</v>
      </c>
      <c r="M33" s="25"/>
    </row>
    <row r="34" s="3" customFormat="1" ht="21" customHeight="1" spans="1:16">
      <c r="A34" s="31"/>
      <c r="B34" s="31"/>
      <c r="C34" s="31"/>
      <c r="D34" s="31"/>
      <c r="E34" s="31"/>
      <c r="F34" s="31"/>
      <c r="G34" s="30"/>
      <c r="H34" s="25">
        <v>1</v>
      </c>
      <c r="I34" s="26"/>
      <c r="J34" s="26"/>
      <c r="K34" s="27" t="inlineStr">
        <is>
          <t>2027-02-21</t>
        </is>
      </c>
      <c r="L34" s="25" t="s">
        <v>47</v>
      </c>
      <c r="M34" s="25" t="s">
        <v>31</v>
      </c>
      <c r="N34" s="3" t="str">
        <f>_xlfn.DISPIMG("ID_33B0A5168CFC49E19B8F3EE87D6C9C78",1)</f>
        <v>=DISPIMG("ID_33B0A5168CFC49E19B8F3EE87D6C9C78",1)</v>
      </c>
    </row>
    <row r="35" s="3" customFormat="1" ht="21" customHeight="1" spans="1:16">
      <c r="A35" s="31"/>
      <c r="B35" s="31"/>
      <c r="C35" s="31"/>
      <c r="D35" s="31"/>
      <c r="E35" s="31"/>
      <c r="F35" s="31"/>
      <c r="G35" s="25">
        <v>26</v>
      </c>
      <c r="H35" s="26"/>
      <c r="I35" s="26"/>
      <c r="J35" s="26"/>
      <c r="K35" s="27" t="inlineStr">
        <is>
          <t>2027-02-21</t>
        </is>
      </c>
      <c r="L35" s="25" t="s">
        <v>48</v>
      </c>
      <c r="M35" s="25"/>
    </row>
    <row r="36" s="3" customFormat="1" ht="21" customHeight="1" spans="1:16">
      <c r="A36" s="31"/>
      <c r="B36" s="31"/>
      <c r="C36" s="31"/>
      <c r="D36" s="31"/>
      <c r="E36" s="31"/>
      <c r="F36" s="31"/>
      <c r="G36" s="30"/>
      <c r="H36" s="25">
        <v>1</v>
      </c>
      <c r="I36" s="26"/>
      <c r="J36" s="26"/>
      <c r="K36" s="27" t="inlineStr">
        <is>
          <t>2027-02-21</t>
        </is>
      </c>
      <c r="L36" s="25" t="s">
        <v>48</v>
      </c>
      <c r="M36" s="25" t="s">
        <v>24</v>
      </c>
    </row>
    <row r="37" s="3" customFormat="1" ht="21" customHeight="1" spans="1:16">
      <c r="A37" s="31"/>
      <c r="B37" s="31"/>
      <c r="C37" s="31"/>
      <c r="D37" s="31"/>
      <c r="E37" s="31"/>
      <c r="F37" s="31"/>
      <c r="G37" s="30"/>
      <c r="H37" s="25">
        <v>13</v>
      </c>
      <c r="I37" s="26"/>
      <c r="J37" s="26"/>
      <c r="K37" s="27" t="inlineStr">
        <is>
          <t>2027-03-14</t>
        </is>
      </c>
      <c r="L37" s="25" t="s">
        <v>49</v>
      </c>
      <c r="M37" s="25" t="s">
        <v>50</v>
      </c>
      <c r="N37" s="3" t="str">
        <f>_xlfn.DISPIMG("ID_D493B467B8A84D9C8D0720988F2A9B31",1)</f>
        <v>=DISPIMG("ID_D493B467B8A84D9C8D0720988F2A9B31",1)</v>
      </c>
      <c r="O37" s="3" t="str">
        <f>_xlfn.DISPIMG("ID_E74130B39EA8417A82C3E35168388920",1)</f>
        <v>=DISPIMG("ID_E74130B39EA8417A82C3E35168388920",1)</v>
      </c>
      <c r="P37" s="3" t="str">
        <f>_xlfn.DISPIMG("ID_5E80C59B4F8A4B84A8C0312A7E3C24B7",1)</f>
        <v>=DISPIMG("ID_5E80C59B4F8A4B84A8C0312A7E3C24B7",1)</v>
      </c>
    </row>
    <row r="38" s="3" customFormat="1" ht="21" customHeight="1" spans="1:16">
      <c r="A38" s="31"/>
      <c r="B38" s="31"/>
      <c r="C38" s="31"/>
      <c r="D38" s="31"/>
      <c r="E38" s="31"/>
      <c r="F38" s="31"/>
      <c r="G38" s="25"/>
      <c r="H38" s="26">
        <v>1</v>
      </c>
      <c r="I38" s="26"/>
      <c r="J38" s="26"/>
      <c r="K38" s="27" t="inlineStr">
        <is>
          <t>2027-03-14</t>
        </is>
      </c>
      <c r="L38" s="25" t="s">
        <v>49</v>
      </c>
      <c r="M38" s="29" t="s">
        <v>51</v>
      </c>
    </row>
    <row r="39" s="3" customFormat="1" ht="21" customHeight="1" spans="1:16">
      <c r="A39" s="24">
        <v>16</v>
      </c>
      <c r="B39" s="58" t="s">
        <v>54</v>
      </c>
      <c r="C39" s="24" t="s">
        <v>55</v>
      </c>
      <c r="D39" s="58" t="s">
        <v>56</v>
      </c>
      <c r="E39" s="24">
        <v>504</v>
      </c>
      <c r="F39" s="58" t="s">
        <v>22</v>
      </c>
      <c r="G39" s="25">
        <v>5</v>
      </c>
      <c r="H39" s="26"/>
      <c r="I39" s="26"/>
      <c r="J39" s="26"/>
      <c r="K39" s="27" t="inlineStr">
        <is>
          <t>2028-10-13</t>
        </is>
      </c>
      <c r="L39" s="25" t="s">
        <v>57</v>
      </c>
      <c r="M39" s="25"/>
    </row>
    <row r="40" s="3" customFormat="1" ht="21" customHeight="1" spans="1:16">
      <c r="A40" s="31"/>
      <c r="B40" s="31"/>
      <c r="C40" s="31"/>
      <c r="D40" s="31"/>
      <c r="E40" s="31"/>
      <c r="F40" s="31"/>
      <c r="G40" s="25"/>
      <c r="H40" s="26">
        <v>1</v>
      </c>
      <c r="I40" s="26"/>
      <c r="J40" s="26"/>
      <c r="K40" s="27" t="inlineStr">
        <is>
          <t>2028-10-13</t>
        </is>
      </c>
      <c r="L40" s="25" t="s">
        <v>57</v>
      </c>
      <c r="M40" s="25" t="s">
        <v>24</v>
      </c>
    </row>
    <row r="41" s="3" customFormat="1" ht="21" customHeight="1" spans="1:16">
      <c r="A41" s="31"/>
      <c r="B41" s="31"/>
      <c r="C41" s="31"/>
      <c r="D41" s="31"/>
      <c r="E41" s="31"/>
      <c r="F41" s="31"/>
      <c r="G41" s="25">
        <v>179</v>
      </c>
      <c r="H41" s="26"/>
      <c r="I41" s="26"/>
      <c r="J41" s="26"/>
      <c r="K41" s="27" t="inlineStr">
        <is>
          <t>2028-11-12</t>
        </is>
      </c>
      <c r="L41" s="25" t="s">
        <v>58</v>
      </c>
      <c r="M41" s="25"/>
    </row>
    <row r="42" s="3" customFormat="1" ht="21" customHeight="1" spans="1:16">
      <c r="A42" s="31"/>
      <c r="B42" s="31"/>
      <c r="C42" s="31"/>
      <c r="D42" s="31"/>
      <c r="E42" s="31"/>
      <c r="F42" s="31"/>
      <c r="G42" s="25"/>
      <c r="H42" s="26">
        <v>1</v>
      </c>
      <c r="I42" s="26"/>
      <c r="J42" s="26"/>
      <c r="K42" s="27" t="inlineStr">
        <is>
          <t>2028-11-12</t>
        </is>
      </c>
      <c r="L42" s="25" t="s">
        <v>58</v>
      </c>
      <c r="M42" s="25" t="s">
        <v>24</v>
      </c>
    </row>
    <row r="43" s="3" customFormat="1" ht="21" customHeight="1" spans="1:16">
      <c r="A43" s="31"/>
      <c r="B43" s="31"/>
      <c r="C43" s="31"/>
      <c r="D43" s="31"/>
      <c r="E43" s="31"/>
      <c r="F43" s="31"/>
      <c r="G43" s="25">
        <v>65</v>
      </c>
      <c r="H43" s="26"/>
      <c r="I43" s="26"/>
      <c r="J43" s="26"/>
      <c r="K43" s="27" t="inlineStr">
        <is>
          <t>2028-11-12</t>
        </is>
      </c>
      <c r="L43" s="25" t="s">
        <v>59</v>
      </c>
      <c r="M43" s="25"/>
    </row>
    <row r="44" s="3" customFormat="1" ht="21" customHeight="1" spans="1:16">
      <c r="A44" s="31"/>
      <c r="B44" s="31"/>
      <c r="C44" s="31"/>
      <c r="D44" s="31"/>
      <c r="E44" s="31"/>
      <c r="F44" s="31"/>
      <c r="G44" s="25"/>
      <c r="H44" s="26">
        <v>1</v>
      </c>
      <c r="I44" s="26"/>
      <c r="J44" s="26"/>
      <c r="K44" s="27" t="inlineStr">
        <is>
          <t>2028-11-12</t>
        </is>
      </c>
      <c r="L44" s="25" t="s">
        <v>59</v>
      </c>
      <c r="M44" s="25" t="s">
        <v>24</v>
      </c>
    </row>
    <row r="45" s="3" customFormat="1" ht="21" customHeight="1" spans="1:16">
      <c r="A45" s="31"/>
      <c r="B45" s="31"/>
      <c r="C45" s="31"/>
      <c r="D45" s="31"/>
      <c r="E45" s="31"/>
      <c r="F45" s="31"/>
      <c r="G45" s="25">
        <v>251</v>
      </c>
      <c r="H45" s="26"/>
      <c r="I45" s="26"/>
      <c r="J45" s="26"/>
      <c r="K45" s="27" t="inlineStr">
        <is>
          <t>2028-11-12</t>
        </is>
      </c>
      <c r="L45" s="25" t="s">
        <v>60</v>
      </c>
      <c r="M45" s="25"/>
    </row>
    <row r="46" s="3" customFormat="1" ht="21" customHeight="1" spans="1:16">
      <c r="A46" s="31"/>
      <c r="B46" s="31"/>
      <c r="C46" s="31"/>
      <c r="D46" s="31"/>
      <c r="E46" s="31"/>
      <c r="F46" s="31"/>
      <c r="G46" s="25"/>
      <c r="H46" s="26">
        <v>1</v>
      </c>
      <c r="I46" s="26"/>
      <c r="J46" s="26"/>
      <c r="K46" s="27" t="inlineStr">
        <is>
          <t>2028-11-12</t>
        </is>
      </c>
      <c r="L46" s="25" t="s">
        <v>60</v>
      </c>
      <c r="M46" s="25" t="s">
        <v>24</v>
      </c>
    </row>
    <row r="47" s="3" customFormat="1" ht="21" customHeight="1" spans="1:16">
      <c r="A47" s="24"/>
      <c r="B47" s="58" t="s">
        <v>61</v>
      </c>
      <c r="C47" s="31"/>
      <c r="D47" s="58" t="s">
        <v>62</v>
      </c>
      <c r="E47" s="24">
        <v>504</v>
      </c>
      <c r="F47" s="58" t="s">
        <v>22</v>
      </c>
      <c r="G47" s="25">
        <v>5</v>
      </c>
      <c r="H47" s="26"/>
      <c r="I47" s="26"/>
      <c r="J47" s="26"/>
      <c r="K47" s="27" t="inlineStr">
        <is>
          <t>2028-10-13</t>
        </is>
      </c>
      <c r="L47" s="25" t="s">
        <v>57</v>
      </c>
      <c r="M47" s="25"/>
    </row>
    <row r="48" s="3" customFormat="1" ht="21" customHeight="1" spans="1:16">
      <c r="A48" s="31"/>
      <c r="B48" s="31"/>
      <c r="C48" s="31"/>
      <c r="D48" s="31"/>
      <c r="E48" s="31"/>
      <c r="F48" s="31"/>
      <c r="G48" s="25"/>
      <c r="H48" s="26">
        <v>1</v>
      </c>
      <c r="I48" s="26"/>
      <c r="J48" s="26"/>
      <c r="K48" s="27" t="inlineStr">
        <is>
          <t>2028-10-13</t>
        </is>
      </c>
      <c r="L48" s="25" t="s">
        <v>57</v>
      </c>
      <c r="M48" s="25" t="s">
        <v>24</v>
      </c>
    </row>
    <row r="49" s="3" customFormat="1" ht="21" customHeight="1" spans="1:17">
      <c r="A49" s="31"/>
      <c r="B49" s="31"/>
      <c r="C49" s="31"/>
      <c r="D49" s="31"/>
      <c r="E49" s="31"/>
      <c r="F49" s="31"/>
      <c r="G49" s="25">
        <v>179</v>
      </c>
      <c r="H49" s="26"/>
      <c r="I49" s="26"/>
      <c r="J49" s="26"/>
      <c r="K49" s="27" t="inlineStr">
        <is>
          <t>2028-11-12</t>
        </is>
      </c>
      <c r="L49" s="25" t="s">
        <v>58</v>
      </c>
      <c r="M49" s="25"/>
    </row>
    <row r="50" s="3" customFormat="1" ht="21" customHeight="1" spans="1:17">
      <c r="A50" s="31"/>
      <c r="B50" s="31"/>
      <c r="C50" s="31"/>
      <c r="D50" s="31"/>
      <c r="E50" s="31"/>
      <c r="F50" s="31"/>
      <c r="G50" s="25"/>
      <c r="H50" s="26">
        <v>1</v>
      </c>
      <c r="I50" s="26"/>
      <c r="J50" s="26"/>
      <c r="K50" s="27" t="inlineStr">
        <is>
          <t>2028-11-12</t>
        </is>
      </c>
      <c r="L50" s="25" t="s">
        <v>58</v>
      </c>
      <c r="M50" s="25" t="s">
        <v>24</v>
      </c>
    </row>
    <row r="51" s="3" customFormat="1" ht="21" customHeight="1" spans="1:17">
      <c r="A51" s="31"/>
      <c r="B51" s="31"/>
      <c r="C51" s="31"/>
      <c r="D51" s="31"/>
      <c r="E51" s="31"/>
      <c r="F51" s="31"/>
      <c r="G51" s="25">
        <v>65</v>
      </c>
      <c r="H51" s="26"/>
      <c r="I51" s="26"/>
      <c r="J51" s="26"/>
      <c r="K51" s="27" t="inlineStr">
        <is>
          <t>2028-11-12</t>
        </is>
      </c>
      <c r="L51" s="25" t="s">
        <v>59</v>
      </c>
      <c r="M51" s="25"/>
    </row>
    <row r="52" s="3" customFormat="1" ht="21" customHeight="1" spans="1:17">
      <c r="A52" s="31"/>
      <c r="B52" s="31"/>
      <c r="C52" s="31"/>
      <c r="D52" s="31"/>
      <c r="E52" s="31"/>
      <c r="F52" s="31"/>
      <c r="G52" s="25"/>
      <c r="H52" s="26">
        <v>1</v>
      </c>
      <c r="I52" s="26"/>
      <c r="J52" s="26"/>
      <c r="K52" s="27" t="inlineStr">
        <is>
          <t>2028-11-12</t>
        </is>
      </c>
      <c r="L52" s="25" t="s">
        <v>59</v>
      </c>
      <c r="M52" s="25" t="s">
        <v>24</v>
      </c>
    </row>
    <row r="53" s="3" customFormat="1" ht="21" customHeight="1" spans="1:17">
      <c r="A53" s="31"/>
      <c r="B53" s="31"/>
      <c r="C53" s="28"/>
      <c r="D53" s="31"/>
      <c r="E53" s="31"/>
      <c r="F53" s="31"/>
      <c r="G53" s="25">
        <v>251</v>
      </c>
      <c r="H53" s="26"/>
      <c r="I53" s="26"/>
      <c r="J53" s="26"/>
      <c r="K53" s="27" t="inlineStr">
        <is>
          <t>2028-11-12</t>
        </is>
      </c>
      <c r="L53" s="25" t="s">
        <v>60</v>
      </c>
      <c r="M53" s="25"/>
    </row>
    <row r="54" s="3" customFormat="1" ht="21" customHeight="1" spans="1:17">
      <c r="A54" s="31"/>
      <c r="B54" s="31"/>
      <c r="C54" s="31"/>
      <c r="D54" s="31"/>
      <c r="E54" s="31"/>
      <c r="F54" s="31"/>
      <c r="G54" s="25"/>
      <c r="H54" s="26">
        <v>1</v>
      </c>
      <c r="I54" s="26"/>
      <c r="J54" s="26"/>
      <c r="K54" s="27" t="inlineStr">
        <is>
          <t>2028-11-12</t>
        </is>
      </c>
      <c r="L54" s="25" t="s">
        <v>60</v>
      </c>
      <c r="M54" s="25" t="s">
        <v>24</v>
      </c>
    </row>
    <row r="55" s="3" customFormat="1" ht="21" customHeight="1" spans="1:17">
      <c r="A55" s="24">
        <v>20</v>
      </c>
      <c r="B55" s="24" t="s">
        <v>63</v>
      </c>
      <c r="C55" s="24"/>
      <c r="D55" s="58" t="s">
        <v>64</v>
      </c>
      <c r="E55" s="24"/>
      <c r="F55" s="24"/>
      <c r="G55" s="30"/>
      <c r="H55" s="26"/>
      <c r="I55" s="25">
        <v>44</v>
      </c>
      <c r="J55" s="26"/>
      <c r="K55" s="27" t="inlineStr">
        <is>
          <t>2028-05-01</t>
        </is>
      </c>
      <c r="L55" s="25" t="s">
        <v>65</v>
      </c>
      <c r="M55" s="25"/>
    </row>
    <row r="56" s="3" customFormat="1" ht="21" customHeight="1" spans="1:17">
      <c r="A56" s="31"/>
      <c r="B56" s="31"/>
      <c r="C56" s="31"/>
      <c r="D56" s="31"/>
      <c r="E56" s="31"/>
      <c r="F56" s="31"/>
      <c r="G56" s="30"/>
      <c r="H56" s="26"/>
      <c r="I56" s="25">
        <v>1</v>
      </c>
      <c r="J56" s="26"/>
      <c r="K56" s="27" t="inlineStr">
        <is>
          <t>2028-05-01</t>
        </is>
      </c>
      <c r="L56" s="25" t="s">
        <v>65</v>
      </c>
      <c r="M56" s="29" t="s">
        <v>66</v>
      </c>
    </row>
    <row r="57" s="3" customFormat="1" ht="21" customHeight="1" spans="1:17">
      <c r="A57" s="31"/>
      <c r="B57" s="31"/>
      <c r="C57" s="31"/>
      <c r="D57" s="31"/>
      <c r="E57" s="31"/>
      <c r="F57" s="31"/>
      <c r="G57" s="30"/>
      <c r="H57" s="26"/>
      <c r="I57" s="25">
        <v>63</v>
      </c>
      <c r="J57" s="26"/>
      <c r="K57" s="27" t="inlineStr">
        <is>
          <t>2028-08-01</t>
        </is>
      </c>
      <c r="L57" s="25" t="s">
        <v>67</v>
      </c>
      <c r="M57" s="25"/>
    </row>
    <row r="58" s="3" customFormat="1" ht="21" customHeight="1" spans="1:17">
      <c r="A58" s="31"/>
      <c r="B58" s="31"/>
      <c r="C58" s="31"/>
      <c r="D58" s="31"/>
      <c r="E58" s="31"/>
      <c r="F58" s="31"/>
      <c r="G58" s="30"/>
      <c r="H58" s="26"/>
      <c r="I58" s="25">
        <v>1</v>
      </c>
      <c r="J58" s="26"/>
      <c r="K58" s="27" t="inlineStr">
        <is>
          <t>2028-08-01</t>
        </is>
      </c>
      <c r="L58" s="25" t="s">
        <v>67</v>
      </c>
      <c r="M58" s="29" t="s">
        <v>66</v>
      </c>
    </row>
    <row r="59" s="3" customFormat="1" ht="21" customHeight="1" spans="1:17">
      <c r="A59" s="31"/>
      <c r="B59" s="31"/>
      <c r="C59" s="31"/>
      <c r="D59" s="31"/>
      <c r="E59" s="31"/>
      <c r="F59" s="31"/>
      <c r="G59" s="30"/>
      <c r="H59" s="26"/>
      <c r="I59" s="25">
        <v>646</v>
      </c>
      <c r="J59" s="26"/>
      <c r="K59" s="27" t="inlineStr">
        <is>
          <t>2028-08-01</t>
        </is>
      </c>
      <c r="L59" s="25" t="s">
        <v>68</v>
      </c>
      <c r="M59" s="25"/>
    </row>
    <row r="60" s="3" customFormat="1" ht="21" customHeight="1" spans="1:17">
      <c r="A60" s="31"/>
      <c r="B60" s="31"/>
      <c r="C60" s="31"/>
      <c r="D60" s="31"/>
      <c r="E60" s="31"/>
      <c r="F60" s="31"/>
      <c r="G60" s="30"/>
      <c r="H60" s="30"/>
      <c r="I60" s="25">
        <v>8</v>
      </c>
      <c r="J60" s="26"/>
      <c r="K60" s="27" t="inlineStr">
        <is>
          <t>2028-08-01</t>
        </is>
      </c>
      <c r="L60" s="25" t="s">
        <v>68</v>
      </c>
      <c r="M60" s="25" t="s">
        <v>37</v>
      </c>
      <c r="N60" s="3" t="str">
        <f>_xlfn.DISPIMG("ID_C945E0DE92FF43E28925AF116A48534B",1)</f>
        <v>=DISPIMG("ID_C945E0DE92FF43E28925AF116A48534B",1)</v>
      </c>
      <c r="O60" s="3" t="str">
        <f>_xlfn.DISPIMG("ID_447C3891915B461B8C6874052CF727CF",1)</f>
        <v>=DISPIMG("ID_447C3891915B461B8C6874052CF727CF",1)</v>
      </c>
      <c r="P60" s="3" t="str">
        <f>_xlfn.DISPIMG("ID_608B31E5D5124618AED1609B8DAE204C",1)</f>
        <v>=DISPIMG("ID_608B31E5D5124618AED1609B8DAE204C",1)</v>
      </c>
      <c r="Q60" s="3" t="str">
        <f>_xlfn.DISPIMG("ID_97D670830D7F46BB99D37DA9B6BABB8E",1)</f>
        <v>=DISPIMG("ID_97D670830D7F46BB99D37DA9B6BABB8E",1)</v>
      </c>
    </row>
    <row r="61" s="3" customFormat="1" ht="21" customHeight="1" spans="1:17">
      <c r="A61" s="28"/>
      <c r="B61" s="28"/>
      <c r="C61" s="28"/>
      <c r="D61" s="28"/>
      <c r="E61" s="28"/>
      <c r="F61" s="28"/>
      <c r="G61" s="25"/>
      <c r="H61" s="26"/>
      <c r="I61" s="26">
        <v>1</v>
      </c>
      <c r="J61" s="26"/>
      <c r="K61" s="27" t="inlineStr">
        <is>
          <t>2028-08-01</t>
        </is>
      </c>
      <c r="L61" s="25" t="s">
        <v>68</v>
      </c>
      <c r="M61" s="29" t="s">
        <v>69</v>
      </c>
    </row>
    <row r="62" s="3" customFormat="1" ht="21" customHeight="1" spans="1:17">
      <c r="A62" s="24">
        <v>24</v>
      </c>
      <c r="B62" s="58" t="s">
        <v>70</v>
      </c>
      <c r="C62" s="24"/>
      <c r="D62" s="24" t="s">
        <v>71</v>
      </c>
      <c r="E62" s="24">
        <v>108</v>
      </c>
      <c r="F62" s="58" t="s">
        <v>22</v>
      </c>
      <c r="G62" s="25">
        <v>107</v>
      </c>
      <c r="H62" s="26"/>
      <c r="I62" s="26"/>
      <c r="J62" s="26"/>
      <c r="K62" s="27" t="inlineStr">
        <is>
          <t>2028-10-01</t>
        </is>
      </c>
      <c r="L62" s="25" t="s">
        <v>72</v>
      </c>
      <c r="M62" s="25"/>
    </row>
    <row r="63" s="3" customFormat="1" ht="21" customHeight="1" spans="1:17">
      <c r="A63" s="31"/>
      <c r="B63" s="31"/>
      <c r="C63" s="31"/>
      <c r="D63" s="31"/>
      <c r="E63" s="31"/>
      <c r="F63" s="31"/>
      <c r="G63" s="30">
        <v>1</v>
      </c>
      <c r="H63" s="25"/>
      <c r="I63" s="26"/>
      <c r="J63" s="26"/>
      <c r="K63" s="27" t="inlineStr">
        <is>
          <t>2028-10-01</t>
        </is>
      </c>
      <c r="L63" s="25" t="s">
        <v>72</v>
      </c>
      <c r="M63" s="29" t="s">
        <v>73</v>
      </c>
    </row>
    <row r="64" s="3" customFormat="1" ht="21" customHeight="1" spans="1:17">
      <c r="A64" s="24">
        <v>25</v>
      </c>
      <c r="B64" s="58" t="s">
        <v>74</v>
      </c>
      <c r="C64" s="24"/>
      <c r="D64" s="24" t="s">
        <v>75</v>
      </c>
      <c r="E64" s="24">
        <v>504</v>
      </c>
      <c r="F64" s="58" t="s">
        <v>22</v>
      </c>
      <c r="G64" s="30"/>
      <c r="H64" s="25">
        <v>1</v>
      </c>
      <c r="I64" s="26"/>
      <c r="J64" s="26"/>
      <c r="K64" s="27"/>
      <c r="L64" s="25"/>
      <c r="M64" s="25" t="s">
        <v>76</v>
      </c>
      <c r="N64" s="3" t="str">
        <f>_xlfn.DISPIMG("ID_4141BDCA55F84BE68B3AE027FA1F9AEA",1)</f>
        <v>=DISPIMG("ID_4141BDCA55F84BE68B3AE027FA1F9AEA",1)</v>
      </c>
    </row>
    <row r="65" s="3" customFormat="1" ht="21" customHeight="1" spans="1:14">
      <c r="A65" s="31"/>
      <c r="B65" s="31"/>
      <c r="C65" s="31"/>
      <c r="D65" s="31"/>
      <c r="E65" s="31"/>
      <c r="F65" s="31"/>
      <c r="G65" s="25">
        <v>502</v>
      </c>
      <c r="H65" s="26"/>
      <c r="I65" s="26"/>
      <c r="J65" s="26"/>
      <c r="K65" s="27" t="inlineStr">
        <is>
          <t>2029-01-01</t>
        </is>
      </c>
      <c r="L65" s="25" t="s">
        <v>77</v>
      </c>
      <c r="M65" s="25"/>
    </row>
    <row r="66" s="3" customFormat="1" ht="21" customHeight="1" spans="1:14">
      <c r="A66" s="31"/>
      <c r="B66" s="31"/>
      <c r="C66" s="31"/>
      <c r="D66" s="31"/>
      <c r="E66" s="31"/>
      <c r="F66" s="31"/>
      <c r="G66" s="25">
        <v>1</v>
      </c>
      <c r="H66" s="26"/>
      <c r="I66" s="26"/>
      <c r="J66" s="26"/>
      <c r="K66" s="27" t="inlineStr">
        <is>
          <t>2029-01-01</t>
        </is>
      </c>
      <c r="L66" s="25" t="s">
        <v>77</v>
      </c>
      <c r="M66" s="29" t="s">
        <v>73</v>
      </c>
    </row>
    <row r="67" s="3" customFormat="1" ht="21" customHeight="1" spans="1:14">
      <c r="A67" s="24">
        <v>27</v>
      </c>
      <c r="B67" s="58" t="s">
        <v>78</v>
      </c>
      <c r="C67" s="24"/>
      <c r="D67" s="24" t="s">
        <v>79</v>
      </c>
      <c r="E67" s="24">
        <v>804</v>
      </c>
      <c r="F67" s="58" t="s">
        <v>22</v>
      </c>
      <c r="G67" s="25">
        <v>801</v>
      </c>
      <c r="H67" s="26"/>
      <c r="I67" s="26"/>
      <c r="J67" s="26"/>
      <c r="K67" s="27" t="inlineStr">
        <is>
          <t>2029-02-01</t>
        </is>
      </c>
      <c r="L67" s="25" t="s">
        <v>80</v>
      </c>
      <c r="M67" s="25"/>
    </row>
    <row r="68" s="3" customFormat="1" ht="21" customHeight="1" spans="1:14">
      <c r="A68" s="31"/>
      <c r="B68" s="31"/>
      <c r="C68" s="31"/>
      <c r="D68" s="31"/>
      <c r="E68" s="31"/>
      <c r="F68" s="31"/>
      <c r="G68" s="30"/>
      <c r="H68" s="25">
        <v>1</v>
      </c>
      <c r="I68" s="26"/>
      <c r="J68" s="26"/>
      <c r="K68" s="27" t="inlineStr">
        <is>
          <t>2029-02-01</t>
        </is>
      </c>
      <c r="L68" s="25" t="s">
        <v>80</v>
      </c>
      <c r="M68" s="25" t="s">
        <v>37</v>
      </c>
      <c r="N68" s="3" t="str">
        <f>_xlfn.DISPIMG("ID_D04F2E9A5EFB4F85AD722D213592BEFE",1)</f>
        <v>=DISPIMG("ID_D04F2E9A5EFB4F85AD722D213592BEFE",1)</v>
      </c>
    </row>
    <row r="69" s="3" customFormat="1" ht="21" customHeight="1" spans="1:14">
      <c r="A69" s="31"/>
      <c r="B69" s="31"/>
      <c r="C69" s="31"/>
      <c r="D69" s="31"/>
      <c r="E69" s="31"/>
      <c r="F69" s="31"/>
      <c r="G69" s="30"/>
      <c r="H69" s="25">
        <v>1</v>
      </c>
      <c r="I69" s="26"/>
      <c r="J69" s="26"/>
      <c r="K69" s="27" t="inlineStr">
        <is>
          <t>2029-02-01</t>
        </is>
      </c>
      <c r="L69" s="25" t="s">
        <v>80</v>
      </c>
      <c r="M69" s="29" t="s">
        <v>81</v>
      </c>
    </row>
    <row r="70" s="3" customFormat="1" ht="21" customHeight="1" spans="1:14">
      <c r="A70" s="28"/>
      <c r="B70" s="28"/>
      <c r="C70" s="28"/>
      <c r="D70" s="28"/>
      <c r="E70" s="28"/>
      <c r="F70" s="28"/>
      <c r="G70" s="30"/>
      <c r="H70" s="25">
        <v>1</v>
      </c>
      <c r="I70" s="26"/>
      <c r="J70" s="26"/>
      <c r="K70" s="27" t="inlineStr">
        <is>
          <t>2029-02-01</t>
        </is>
      </c>
      <c r="L70" s="25" t="s">
        <v>80</v>
      </c>
      <c r="M70" s="25" t="s">
        <v>82</v>
      </c>
      <c r="N70" s="3" t="str">
        <f>_xlfn.DISPIMG("ID_AE13EEA2FECD4187811F9DDFDEF4E38B",1)</f>
        <v>=DISPIMG("ID_AE13EEA2FECD4187811F9DDFDEF4E38B",1)</v>
      </c>
    </row>
    <row r="71" s="3" customFormat="1" ht="21" customHeight="1" spans="1:14">
      <c r="A71" s="24">
        <v>30</v>
      </c>
      <c r="B71" s="58" t="s">
        <v>83</v>
      </c>
      <c r="C71" s="24"/>
      <c r="D71" s="24" t="s">
        <v>84</v>
      </c>
      <c r="E71" s="24">
        <v>158</v>
      </c>
      <c r="F71" s="58" t="s">
        <v>22</v>
      </c>
      <c r="G71" s="25">
        <v>157</v>
      </c>
      <c r="H71" s="26"/>
      <c r="I71" s="26"/>
      <c r="J71" s="26"/>
      <c r="K71" s="27" t="inlineStr">
        <is>
          <t>2028-09-01</t>
        </is>
      </c>
      <c r="L71" s="25" t="s">
        <v>85</v>
      </c>
      <c r="M71" s="25"/>
    </row>
    <row r="72" s="3" customFormat="1" ht="21" customHeight="1" spans="1:14">
      <c r="A72" s="31"/>
      <c r="B72" s="31"/>
      <c r="C72" s="31"/>
      <c r="D72" s="31"/>
      <c r="E72" s="31"/>
      <c r="F72" s="31"/>
      <c r="G72" s="25">
        <v>1</v>
      </c>
      <c r="H72" s="26"/>
      <c r="I72" s="26"/>
      <c r="J72" s="26"/>
      <c r="K72" s="27" t="inlineStr">
        <is>
          <t>2028-09-01</t>
        </is>
      </c>
      <c r="L72" s="25" t="s">
        <v>85</v>
      </c>
      <c r="M72" s="29" t="s">
        <v>73</v>
      </c>
    </row>
    <row r="73" s="3" customFormat="1" ht="21" customHeight="1" spans="1:14">
      <c r="A73" s="24">
        <v>31</v>
      </c>
      <c r="B73" s="58" t="s">
        <v>86</v>
      </c>
      <c r="C73" s="24"/>
      <c r="D73" s="58" t="s">
        <v>87</v>
      </c>
      <c r="E73" s="24">
        <v>1739</v>
      </c>
      <c r="F73" s="58" t="s">
        <v>22</v>
      </c>
      <c r="G73" s="25">
        <v>23</v>
      </c>
      <c r="H73" s="26"/>
      <c r="I73" s="26"/>
      <c r="J73" s="26"/>
      <c r="K73" s="27" t="inlineStr">
        <is>
          <t>2028-12-01</t>
        </is>
      </c>
      <c r="L73" s="25" t="s">
        <v>88</v>
      </c>
      <c r="M73" s="25"/>
    </row>
    <row r="74" s="3" customFormat="1" ht="21" customHeight="1" spans="1:14">
      <c r="A74" s="31"/>
      <c r="B74" s="31"/>
      <c r="C74" s="31"/>
      <c r="D74" s="31"/>
      <c r="E74" s="31"/>
      <c r="F74" s="31"/>
      <c r="G74" s="25"/>
      <c r="H74" s="26">
        <v>1</v>
      </c>
      <c r="I74" s="26"/>
      <c r="J74" s="26"/>
      <c r="K74" s="27" t="inlineStr">
        <is>
          <t>2028-12-01</t>
        </is>
      </c>
      <c r="L74" s="25" t="s">
        <v>88</v>
      </c>
      <c r="M74" s="25" t="s">
        <v>24</v>
      </c>
    </row>
    <row r="75" s="3" customFormat="1" ht="21" customHeight="1" spans="1:14">
      <c r="A75" s="31"/>
      <c r="B75" s="31"/>
      <c r="C75" s="31"/>
      <c r="D75" s="31"/>
      <c r="E75" s="31"/>
      <c r="F75" s="31"/>
      <c r="G75" s="25">
        <v>1044</v>
      </c>
      <c r="H75" s="26"/>
      <c r="I75" s="26"/>
      <c r="J75" s="26"/>
      <c r="K75" s="27" t="inlineStr">
        <is>
          <t>2029-01-15</t>
        </is>
      </c>
      <c r="L75" s="25" t="s">
        <v>89</v>
      </c>
      <c r="M75" s="25"/>
    </row>
    <row r="76" s="3" customFormat="1" ht="21" customHeight="1" spans="1:14">
      <c r="A76" s="31"/>
      <c r="B76" s="31"/>
      <c r="C76" s="31"/>
      <c r="D76" s="31"/>
      <c r="E76" s="31"/>
      <c r="F76" s="31"/>
      <c r="G76" s="30"/>
      <c r="H76" s="25">
        <v>6</v>
      </c>
      <c r="I76" s="26"/>
      <c r="J76" s="26"/>
      <c r="K76" s="27" t="inlineStr">
        <is>
          <t>2029-01-15</t>
        </is>
      </c>
      <c r="L76" s="25" t="s">
        <v>89</v>
      </c>
      <c r="M76" s="25" t="s">
        <v>37</v>
      </c>
      <c r="N76" s="3" t="str">
        <f>_xlfn.DISPIMG("ID_C56479EA71734625B75A62A4F1D866FF",1)</f>
        <v>=DISPIMG("ID_C56479EA71734625B75A62A4F1D866FF",1)</v>
      </c>
    </row>
    <row r="77" s="3" customFormat="1" ht="21" customHeight="1" spans="1:14">
      <c r="A77" s="31"/>
      <c r="B77" s="31"/>
      <c r="C77" s="31"/>
      <c r="D77" s="31"/>
      <c r="E77" s="31"/>
      <c r="F77" s="31"/>
      <c r="G77" s="30"/>
      <c r="H77" s="25">
        <v>1</v>
      </c>
      <c r="I77" s="26"/>
      <c r="J77" s="26"/>
      <c r="K77" s="27" t="inlineStr">
        <is>
          <t>2029-01-15</t>
        </is>
      </c>
      <c r="L77" s="25" t="s">
        <v>89</v>
      </c>
      <c r="M77" s="29" t="s">
        <v>90</v>
      </c>
      <c r="N77" s="3" t="str">
        <f>_xlfn.DISPIMG("ID_0C7CE919C4014707AA23B2955F11FCA2",1)</f>
        <v>=DISPIMG("ID_0C7CE919C4014707AA23B2955F11FCA2",1)</v>
      </c>
    </row>
    <row r="78" s="3" customFormat="1" ht="21" customHeight="1" spans="1:14">
      <c r="A78" s="31"/>
      <c r="B78" s="31"/>
      <c r="C78" s="31"/>
      <c r="D78" s="31"/>
      <c r="E78" s="31"/>
      <c r="F78" s="31"/>
      <c r="G78" s="25">
        <v>661</v>
      </c>
      <c r="H78" s="26"/>
      <c r="I78" s="26"/>
      <c r="J78" s="26"/>
      <c r="K78" s="27" t="inlineStr">
        <is>
          <t>2029-03-26</t>
        </is>
      </c>
      <c r="L78" s="25" t="s">
        <v>91</v>
      </c>
      <c r="M78" s="25"/>
    </row>
    <row r="79" s="3" customFormat="1" ht="21" customHeight="1" spans="1:14">
      <c r="A79" s="31"/>
      <c r="B79" s="31"/>
      <c r="C79" s="31"/>
      <c r="D79" s="31"/>
      <c r="E79" s="31"/>
      <c r="F79" s="31"/>
      <c r="G79" s="25"/>
      <c r="H79" s="25">
        <v>1</v>
      </c>
      <c r="I79" s="26"/>
      <c r="J79" s="26"/>
      <c r="K79" s="27" t="inlineStr">
        <is>
          <t>2029-03-26</t>
        </is>
      </c>
      <c r="L79" s="25" t="s">
        <v>91</v>
      </c>
      <c r="M79" s="25" t="s">
        <v>37</v>
      </c>
      <c r="N79" s="3" t="str">
        <f>_xlfn.DISPIMG("ID_5C09ED4C04D049DCB84F0C3965FC15AC",1)</f>
        <v>=DISPIMG("ID_5C09ED4C04D049DCB84F0C3965FC15AC",1)</v>
      </c>
    </row>
    <row r="80" s="3" customFormat="1" ht="21" customHeight="1" spans="1:14">
      <c r="A80" s="31"/>
      <c r="B80" s="31"/>
      <c r="C80" s="31"/>
      <c r="D80" s="31"/>
      <c r="E80" s="31"/>
      <c r="F80" s="31"/>
      <c r="G80" s="30"/>
      <c r="H80" s="30">
        <v>1</v>
      </c>
      <c r="I80" s="30"/>
      <c r="J80" s="30"/>
      <c r="K80" s="30" t="inlineStr">
        <is>
          <t>2029-03-26</t>
        </is>
      </c>
      <c r="L80" s="25" t="s">
        <v>91</v>
      </c>
      <c r="M80" s="29" t="s">
        <v>36</v>
      </c>
    </row>
    <row r="81" s="3" customFormat="1" ht="21" customHeight="1" spans="1:16">
      <c r="A81" s="28"/>
      <c r="B81" s="28"/>
      <c r="C81" s="28"/>
      <c r="D81" s="28"/>
      <c r="E81" s="28"/>
      <c r="F81" s="28"/>
      <c r="G81" s="30"/>
      <c r="H81" s="30"/>
      <c r="I81" s="30"/>
      <c r="J81" s="30">
        <v>1</v>
      </c>
      <c r="K81" s="30"/>
      <c r="L81" s="30"/>
      <c r="M81" s="30"/>
    </row>
    <row r="82" s="3" customFormat="1" ht="21" customHeight="1" spans="1:16">
      <c r="A82" s="24">
        <v>37</v>
      </c>
      <c r="B82" s="58" t="s">
        <v>92</v>
      </c>
      <c r="C82" s="24"/>
      <c r="D82" s="24" t="s">
        <v>93</v>
      </c>
      <c r="E82" s="24">
        <v>1668</v>
      </c>
      <c r="F82" s="58" t="s">
        <v>22</v>
      </c>
      <c r="G82" s="30"/>
      <c r="H82" s="25">
        <v>8</v>
      </c>
      <c r="I82" s="26"/>
      <c r="J82" s="26"/>
      <c r="K82" s="27"/>
      <c r="L82" s="25"/>
      <c r="M82" s="25" t="s">
        <v>94</v>
      </c>
      <c r="N82" s="3" t="str">
        <f>_xlfn.DISPIMG("ID_3961000EB0904A4CB0259D220F5F8FCD",1)</f>
        <v>=DISPIMG("ID_3961000EB0904A4CB0259D220F5F8FCD",1)</v>
      </c>
      <c r="O82" s="3" t="str">
        <f>_xlfn.DISPIMG("ID_03C38ACE7DA94436860857085019FF31",1)</f>
        <v>=DISPIMG("ID_03C38ACE7DA94436860857085019FF31",1)</v>
      </c>
      <c r="P82" s="3" t="str">
        <f>_xlfn.DISPIMG("ID_4BAAAFB49A414AB19A6FFE90285387FC",1)</f>
        <v>=DISPIMG("ID_4BAAAFB49A414AB19A6FFE90285387FC",1)</v>
      </c>
    </row>
    <row r="83" s="3" customFormat="1" ht="21" customHeight="1" spans="1:16">
      <c r="A83" s="31"/>
      <c r="B83" s="31"/>
      <c r="C83" s="31"/>
      <c r="D83" s="31"/>
      <c r="E83" s="31"/>
      <c r="F83" s="31"/>
      <c r="G83" s="30"/>
      <c r="H83" s="25">
        <v>6</v>
      </c>
      <c r="I83" s="26"/>
      <c r="J83" s="26"/>
      <c r="K83" s="27"/>
      <c r="L83" s="25"/>
      <c r="M83" s="25" t="s">
        <v>76</v>
      </c>
      <c r="N83" s="3" t="str">
        <f>_xlfn.DISPIMG("ID_7172AE95097D43AD874E600B27D6BD74",1)</f>
        <v>=DISPIMG("ID_7172AE95097D43AD874E600B27D6BD74",1)</v>
      </c>
    </row>
    <row r="84" s="3" customFormat="1" ht="21" customHeight="1" spans="1:16">
      <c r="A84" s="31"/>
      <c r="B84" s="31"/>
      <c r="C84" s="31"/>
      <c r="D84" s="31"/>
      <c r="E84" s="31"/>
      <c r="F84" s="31"/>
      <c r="G84" s="25">
        <v>138</v>
      </c>
      <c r="H84" s="26"/>
      <c r="I84" s="26"/>
      <c r="J84" s="26"/>
      <c r="K84" s="27"/>
      <c r="L84" s="25" t="s">
        <v>95</v>
      </c>
      <c r="M84" s="25"/>
    </row>
    <row r="85" s="3" customFormat="1" ht="21" customHeight="1" spans="1:16">
      <c r="A85" s="31"/>
      <c r="B85" s="31"/>
      <c r="C85" s="31"/>
      <c r="D85" s="31"/>
      <c r="E85" s="31"/>
      <c r="F85" s="31"/>
      <c r="G85" s="25"/>
      <c r="H85" s="26">
        <v>1</v>
      </c>
      <c r="I85" s="26"/>
      <c r="J85" s="26"/>
      <c r="K85" s="27"/>
      <c r="L85" s="25" t="s">
        <v>95</v>
      </c>
      <c r="M85" s="25" t="s">
        <v>24</v>
      </c>
    </row>
    <row r="86" s="3" customFormat="1" ht="21" customHeight="1" spans="1:16">
      <c r="A86" s="31"/>
      <c r="B86" s="31"/>
      <c r="C86" s="31"/>
      <c r="D86" s="31"/>
      <c r="E86" s="31"/>
      <c r="F86" s="31"/>
      <c r="G86" s="25">
        <v>119</v>
      </c>
      <c r="H86" s="26"/>
      <c r="I86" s="26"/>
      <c r="J86" s="26"/>
      <c r="K86" s="27"/>
      <c r="L86" s="25" t="s">
        <v>96</v>
      </c>
      <c r="M86" s="25"/>
    </row>
    <row r="87" s="3" customFormat="1" ht="21" customHeight="1" spans="1:16">
      <c r="A87" s="31"/>
      <c r="B87" s="31"/>
      <c r="C87" s="31"/>
      <c r="D87" s="31"/>
      <c r="E87" s="31"/>
      <c r="F87" s="31"/>
      <c r="G87" s="30"/>
      <c r="H87" s="25">
        <v>1</v>
      </c>
      <c r="I87" s="26"/>
      <c r="J87" s="26"/>
      <c r="K87" s="27"/>
      <c r="L87" s="25" t="s">
        <v>96</v>
      </c>
      <c r="M87" s="29" t="s">
        <v>36</v>
      </c>
      <c r="N87" s="3" t="str">
        <f>_xlfn.DISPIMG("ID_C4EA8CFAAB2B403581C3A3D057B95029",1)</f>
        <v>=DISPIMG("ID_C4EA8CFAAB2B403581C3A3D057B95029",1)</v>
      </c>
    </row>
    <row r="88" s="3" customFormat="1" ht="21" customHeight="1" spans="1:16">
      <c r="A88" s="31"/>
      <c r="B88" s="31"/>
      <c r="C88" s="31"/>
      <c r="D88" s="31"/>
      <c r="E88" s="31"/>
      <c r="F88" s="31"/>
      <c r="G88" s="25">
        <v>665</v>
      </c>
      <c r="H88" s="26"/>
      <c r="I88" s="26"/>
      <c r="J88" s="26"/>
      <c r="K88" s="27"/>
      <c r="L88" s="25" t="s">
        <v>97</v>
      </c>
      <c r="M88" s="25"/>
    </row>
    <row r="89" s="3" customFormat="1" ht="21" customHeight="1" spans="1:16">
      <c r="A89" s="31"/>
      <c r="B89" s="31"/>
      <c r="C89" s="31"/>
      <c r="D89" s="31"/>
      <c r="E89" s="31"/>
      <c r="F89" s="31"/>
      <c r="G89" s="30"/>
      <c r="H89" s="25">
        <v>1</v>
      </c>
      <c r="I89" s="26"/>
      <c r="J89" s="26"/>
      <c r="K89" s="27"/>
      <c r="L89" s="25" t="s">
        <v>97</v>
      </c>
      <c r="M89" s="29" t="s">
        <v>36</v>
      </c>
      <c r="N89" s="3" t="str">
        <f>_xlfn.DISPIMG("ID_4270B6769B0F460DAC626478248878A9",1)</f>
        <v>=DISPIMG("ID_4270B6769B0F460DAC626478248878A9",1)</v>
      </c>
    </row>
    <row r="90" s="3" customFormat="1" ht="21" customHeight="1" spans="1:16">
      <c r="A90" s="31"/>
      <c r="B90" s="31"/>
      <c r="C90" s="31"/>
      <c r="D90" s="31"/>
      <c r="E90" s="31"/>
      <c r="F90" s="31"/>
      <c r="G90" s="25">
        <v>17</v>
      </c>
      <c r="H90" s="26"/>
      <c r="I90" s="26"/>
      <c r="J90" s="26"/>
      <c r="K90" s="27"/>
      <c r="L90" s="25" t="s">
        <v>98</v>
      </c>
      <c r="M90" s="25"/>
    </row>
    <row r="91" s="3" customFormat="1" ht="21" customHeight="1" spans="1:16">
      <c r="A91" s="31"/>
      <c r="B91" s="31"/>
      <c r="C91" s="31"/>
      <c r="D91" s="31"/>
      <c r="E91" s="31"/>
      <c r="F91" s="31"/>
      <c r="G91" s="25"/>
      <c r="H91" s="26">
        <v>1</v>
      </c>
      <c r="I91" s="26"/>
      <c r="J91" s="26"/>
      <c r="K91" s="27"/>
      <c r="L91" s="25" t="s">
        <v>98</v>
      </c>
      <c r="M91" s="29" t="s">
        <v>24</v>
      </c>
    </row>
    <row r="92" s="3" customFormat="1" ht="21" customHeight="1" spans="1:16">
      <c r="A92" s="31"/>
      <c r="B92" s="31"/>
      <c r="C92" s="31"/>
      <c r="D92" s="31"/>
      <c r="E92" s="31"/>
      <c r="F92" s="31"/>
      <c r="G92" s="25">
        <v>35</v>
      </c>
      <c r="H92" s="26"/>
      <c r="I92" s="26"/>
      <c r="J92" s="26"/>
      <c r="K92" s="27"/>
      <c r="L92" s="25" t="s">
        <v>99</v>
      </c>
      <c r="M92" s="25"/>
    </row>
    <row r="93" s="3" customFormat="1" ht="21" customHeight="1" spans="1:16">
      <c r="A93" s="31"/>
      <c r="B93" s="31"/>
      <c r="C93" s="31"/>
      <c r="D93" s="31"/>
      <c r="E93" s="31"/>
      <c r="F93" s="31"/>
      <c r="G93" s="25"/>
      <c r="H93" s="26">
        <v>1</v>
      </c>
      <c r="I93" s="26"/>
      <c r="J93" s="26"/>
      <c r="K93" s="27"/>
      <c r="L93" s="25" t="s">
        <v>99</v>
      </c>
      <c r="M93" s="29" t="s">
        <v>24</v>
      </c>
    </row>
    <row r="94" s="3" customFormat="1" ht="21" customHeight="1" spans="1:16">
      <c r="A94" s="31"/>
      <c r="B94" s="31"/>
      <c r="C94" s="31"/>
      <c r="D94" s="31"/>
      <c r="E94" s="31"/>
      <c r="F94" s="31"/>
      <c r="G94" s="25">
        <v>674</v>
      </c>
      <c r="H94" s="26"/>
      <c r="I94" s="26"/>
      <c r="J94" s="26"/>
      <c r="K94" s="27"/>
      <c r="L94" s="25" t="s">
        <v>100</v>
      </c>
      <c r="M94" s="25"/>
    </row>
    <row r="95" s="3" customFormat="1" ht="21" customHeight="1" spans="1:16">
      <c r="A95" s="31"/>
      <c r="B95" s="31"/>
      <c r="C95" s="31"/>
      <c r="D95" s="31"/>
      <c r="E95" s="31"/>
      <c r="F95" s="31"/>
      <c r="G95" s="25"/>
      <c r="H95" s="26">
        <v>1</v>
      </c>
      <c r="I95" s="26"/>
      <c r="J95" s="26"/>
      <c r="K95" s="27"/>
      <c r="L95" s="25" t="s">
        <v>100</v>
      </c>
      <c r="M95" s="29" t="s">
        <v>24</v>
      </c>
    </row>
    <row r="96" s="3" customFormat="1" ht="21" customHeight="1" spans="1:16">
      <c r="A96" s="24">
        <v>47</v>
      </c>
      <c r="B96" s="58" t="s">
        <v>101</v>
      </c>
      <c r="C96" s="24"/>
      <c r="D96" s="24" t="s">
        <v>102</v>
      </c>
      <c r="E96" s="24">
        <v>576</v>
      </c>
      <c r="F96" s="58" t="s">
        <v>22</v>
      </c>
      <c r="G96" s="25">
        <v>95</v>
      </c>
      <c r="H96" s="26"/>
      <c r="I96" s="26"/>
      <c r="J96" s="26"/>
      <c r="K96" s="27"/>
      <c r="L96" s="25" t="s">
        <v>103</v>
      </c>
      <c r="M96" s="25"/>
    </row>
    <row r="97" s="3" customFormat="1" ht="21" customHeight="1" spans="1:13">
      <c r="A97" s="31"/>
      <c r="B97" s="31"/>
      <c r="C97" s="31"/>
      <c r="D97" s="31"/>
      <c r="E97" s="31"/>
      <c r="F97" s="31"/>
      <c r="G97" s="25"/>
      <c r="H97" s="26">
        <v>1</v>
      </c>
      <c r="I97" s="26"/>
      <c r="J97" s="26"/>
      <c r="K97" s="27"/>
      <c r="L97" s="25" t="s">
        <v>103</v>
      </c>
      <c r="M97" s="29" t="s">
        <v>24</v>
      </c>
    </row>
    <row r="98" s="3" customFormat="1" ht="21" customHeight="1" spans="1:13">
      <c r="A98" s="31"/>
      <c r="B98" s="31"/>
      <c r="C98" s="31"/>
      <c r="D98" s="31"/>
      <c r="E98" s="31"/>
      <c r="F98" s="31"/>
      <c r="G98" s="25">
        <v>44</v>
      </c>
      <c r="H98" s="26"/>
      <c r="I98" s="26"/>
      <c r="J98" s="26"/>
      <c r="K98" s="27"/>
      <c r="L98" s="25" t="s">
        <v>104</v>
      </c>
      <c r="M98" s="25"/>
    </row>
    <row r="99" s="3" customFormat="1" ht="21" customHeight="1" spans="1:13">
      <c r="A99" s="31"/>
      <c r="B99" s="31"/>
      <c r="C99" s="31"/>
      <c r="D99" s="31"/>
      <c r="E99" s="31"/>
      <c r="F99" s="31"/>
      <c r="G99" s="25"/>
      <c r="H99" s="26">
        <v>1</v>
      </c>
      <c r="I99" s="26"/>
      <c r="J99" s="26"/>
      <c r="K99" s="27"/>
      <c r="L99" s="25" t="s">
        <v>104</v>
      </c>
      <c r="M99" s="29" t="s">
        <v>24</v>
      </c>
    </row>
    <row r="100" s="3" customFormat="1" ht="21" customHeight="1" spans="1:13">
      <c r="A100" s="31"/>
      <c r="B100" s="31"/>
      <c r="C100" s="31"/>
      <c r="D100" s="31"/>
      <c r="E100" s="31"/>
      <c r="F100" s="31"/>
      <c r="G100" s="25">
        <v>50</v>
      </c>
      <c r="H100" s="26"/>
      <c r="I100" s="26"/>
      <c r="J100" s="26"/>
      <c r="K100" s="27"/>
      <c r="L100" s="25" t="s">
        <v>105</v>
      </c>
      <c r="M100" s="25"/>
    </row>
    <row r="101" s="3" customFormat="1" ht="21" customHeight="1" spans="1:13">
      <c r="A101" s="31"/>
      <c r="B101" s="31"/>
      <c r="C101" s="31"/>
      <c r="D101" s="31"/>
      <c r="E101" s="31"/>
      <c r="F101" s="31"/>
      <c r="G101" s="25"/>
      <c r="H101" s="26">
        <v>1</v>
      </c>
      <c r="I101" s="26"/>
      <c r="J101" s="26"/>
      <c r="K101" s="27"/>
      <c r="L101" s="25" t="s">
        <v>105</v>
      </c>
      <c r="M101" s="29" t="s">
        <v>24</v>
      </c>
    </row>
    <row r="102" s="3" customFormat="1" ht="21" customHeight="1" spans="1:13">
      <c r="A102" s="31"/>
      <c r="B102" s="31"/>
      <c r="C102" s="31"/>
      <c r="D102" s="31"/>
      <c r="E102" s="31"/>
      <c r="F102" s="31"/>
      <c r="G102" s="25">
        <v>161</v>
      </c>
      <c r="H102" s="26"/>
      <c r="I102" s="26"/>
      <c r="J102" s="26"/>
      <c r="K102" s="27"/>
      <c r="L102" s="25" t="s">
        <v>106</v>
      </c>
      <c r="M102" s="25"/>
    </row>
    <row r="103" s="3" customFormat="1" ht="21" customHeight="1" spans="1:13">
      <c r="A103" s="31"/>
      <c r="B103" s="31"/>
      <c r="C103" s="31"/>
      <c r="D103" s="31"/>
      <c r="E103" s="31"/>
      <c r="F103" s="31"/>
      <c r="G103" s="25"/>
      <c r="H103" s="26">
        <v>1</v>
      </c>
      <c r="I103" s="26"/>
      <c r="J103" s="26"/>
      <c r="K103" s="27"/>
      <c r="L103" s="25" t="s">
        <v>106</v>
      </c>
      <c r="M103" s="29" t="s">
        <v>24</v>
      </c>
    </row>
    <row r="104" s="3" customFormat="1" ht="21" customHeight="1" spans="1:13">
      <c r="A104" s="31"/>
      <c r="B104" s="31"/>
      <c r="C104" s="31"/>
      <c r="D104" s="31"/>
      <c r="E104" s="31"/>
      <c r="F104" s="31"/>
      <c r="G104" s="25">
        <v>221</v>
      </c>
      <c r="H104" s="26"/>
      <c r="I104" s="26"/>
      <c r="J104" s="26"/>
      <c r="K104" s="27"/>
      <c r="L104" s="25" t="s">
        <v>107</v>
      </c>
      <c r="M104" s="25"/>
    </row>
    <row r="105" s="3" customFormat="1" ht="21" customHeight="1" spans="1:13">
      <c r="A105" s="28"/>
      <c r="B105" s="28"/>
      <c r="C105" s="28"/>
      <c r="D105" s="28"/>
      <c r="E105" s="28"/>
      <c r="F105" s="28"/>
      <c r="G105" s="26"/>
      <c r="H105" s="26">
        <v>1</v>
      </c>
      <c r="I105" s="26"/>
      <c r="J105" s="26"/>
      <c r="K105" s="27"/>
      <c r="L105" s="25" t="s">
        <v>107</v>
      </c>
      <c r="M105" s="29" t="s">
        <v>24</v>
      </c>
    </row>
    <row r="106" s="3" customFormat="1" ht="21" customHeight="1" spans="1:13">
      <c r="A106" s="34">
        <v>52</v>
      </c>
      <c r="B106" s="60" t="s">
        <v>108</v>
      </c>
      <c r="C106" s="27"/>
      <c r="D106" s="60" t="s">
        <v>109</v>
      </c>
      <c r="E106" s="27">
        <v>764</v>
      </c>
      <c r="F106" s="60" t="s">
        <v>110</v>
      </c>
      <c r="G106" s="26"/>
      <c r="H106" s="26"/>
      <c r="I106" s="26"/>
      <c r="J106" s="26">
        <v>764</v>
      </c>
      <c r="K106" s="27"/>
      <c r="L106" s="27"/>
    </row>
    <row r="107" s="3" customFormat="1" ht="21" customHeight="1" spans="1:13">
      <c r="A107" s="34"/>
      <c r="B107" s="35"/>
      <c r="C107" s="36"/>
      <c r="D107" s="37"/>
      <c r="E107" s="38">
        <f>SUM(E6:E106)</f>
        <v>10383</v>
      </c>
      <c r="F107" s="39"/>
      <c r="G107" s="40">
        <f>SUM(G6:G106)</f>
        <v>8764</v>
      </c>
      <c r="H107" s="40">
        <f>SUM(H6:H106)</f>
        <v>90</v>
      </c>
      <c r="I107" s="41">
        <f>SUM(I6:I106)</f>
        <v>764</v>
      </c>
      <c r="J107" s="41">
        <f>SUM(J6:J106)</f>
        <v>1529</v>
      </c>
      <c r="K107" s="42"/>
      <c r="L107" s="42"/>
    </row>
    <row r="108" s="4" customFormat="1" ht="21" customHeight="1" spans="1:13">
      <c r="A108" s="43"/>
      <c r="B108" s="44"/>
      <c r="C108" s="45"/>
      <c r="D108" s="42"/>
      <c r="E108" s="46"/>
      <c r="F108" s="47"/>
      <c r="G108" s="40"/>
      <c r="H108" s="40"/>
      <c r="I108" s="21" t="s">
        <v>111</v>
      </c>
      <c r="J108" s="21"/>
      <c r="K108" s="42"/>
      <c r="L108" s="42"/>
    </row>
    <row r="109" s="5" customFormat="1" ht="26.1" customHeight="1" spans="1:13">
      <c r="A109" s="21" t="s">
        <v>112</v>
      </c>
      <c r="B109" s="21" t="s">
        <v>113</v>
      </c>
      <c r="C109" s="21"/>
      <c r="D109" s="48"/>
      <c r="E109" s="21"/>
      <c r="F109" s="21"/>
      <c r="G109" s="21"/>
      <c r="H109" s="21"/>
      <c r="I109" s="21"/>
      <c r="J109" s="41"/>
      <c r="K109" s="21"/>
      <c r="L109" s="21"/>
    </row>
    <row r="110" s="6" customFormat="1" ht="26.1" customHeight="1" spans="1:13">
      <c r="A110" s="49" t="s">
        <v>114</v>
      </c>
      <c r="B110" s="50"/>
      <c r="C110" s="50"/>
      <c r="D110" s="51"/>
      <c r="E110" s="51"/>
      <c r="F110" s="51"/>
      <c r="G110" s="51"/>
      <c r="H110" s="51"/>
      <c r="I110" s="51"/>
      <c r="J110" s="52" t="s">
        <v>115</v>
      </c>
      <c r="K110" s="52"/>
      <c r="L110" s="52"/>
    </row>
    <row r="111" s="6" customFormat="1" ht="18" customHeight="1" spans="1:13">
      <c r="A111" s="52" t="s">
        <v>116</v>
      </c>
      <c r="B111" s="52" t="s">
        <v>117</v>
      </c>
      <c r="C111" s="52"/>
      <c r="D111" s="53"/>
      <c r="E111" s="53"/>
      <c r="F111" s="53"/>
      <c r="G111" s="53"/>
      <c r="H111" s="53"/>
      <c r="I111" s="53"/>
      <c r="J111" s="52"/>
      <c r="K111" s="52"/>
      <c r="L111" s="52"/>
    </row>
    <row r="112" s="5" customFormat="1" ht="15.75" customHeight="1" spans="1:13">
      <c r="A112" s="54" t="s">
        <v>118</v>
      </c>
      <c r="B112" s="54"/>
      <c r="C112" s="55"/>
      <c r="D112" s="56"/>
      <c r="E112" s="57"/>
      <c r="F112" s="57"/>
      <c r="G112" s="57"/>
      <c r="H112" s="57"/>
      <c r="I112" s="57"/>
      <c r="J112" s="57"/>
      <c r="K112" s="57"/>
      <c r="L112" s="57"/>
    </row>
    <row r="117" spans="2:2">
      <c r="B117" s="7" t="s">
        <v>119</v>
      </c>
    </row>
  </sheetData>
  <mergeCells count="128">
    <mergeCell ref="A1:L1"/>
    <mergeCell ref="K2:L2"/>
    <mergeCell ref="K3:L3"/>
    <mergeCell ref="G4:H4"/>
    <mergeCell ref="I4:J4"/>
    <mergeCell ref="A110:I110"/>
    <mergeCell ref="A112:L112"/>
    <mergeCell ref="A4:A5"/>
    <mergeCell ref="A6:A7"/>
    <mergeCell ref="A8:A9"/>
    <mergeCell ref="A10:A11"/>
    <mergeCell ref="A12:A15"/>
    <mergeCell ref="A16:A22"/>
    <mergeCell ref="A23:A30"/>
    <mergeCell ref="A31:A38"/>
    <mergeCell ref="A39:A46"/>
    <mergeCell ref="A47:A54"/>
    <mergeCell ref="A55:A61"/>
    <mergeCell ref="A62:A63"/>
    <mergeCell ref="A64:A66"/>
    <mergeCell ref="A67:A70"/>
    <mergeCell ref="A71:A72"/>
    <mergeCell ref="A73:A81"/>
    <mergeCell ref="A82:A95"/>
    <mergeCell ref="A96:A105"/>
    <mergeCell ref="B4:B5"/>
    <mergeCell ref="B6:B7"/>
    <mergeCell ref="B8:B9"/>
    <mergeCell ref="B10:B11"/>
    <mergeCell ref="B12:B15"/>
    <mergeCell ref="B16:B22"/>
    <mergeCell ref="B23:B30"/>
    <mergeCell ref="B31:B38"/>
    <mergeCell ref="B39:B46"/>
    <mergeCell ref="B47:B54"/>
    <mergeCell ref="B55:B61"/>
    <mergeCell ref="B62:B63"/>
    <mergeCell ref="B64:B66"/>
    <mergeCell ref="B67:B70"/>
    <mergeCell ref="B71:B72"/>
    <mergeCell ref="B73:B81"/>
    <mergeCell ref="B82:B95"/>
    <mergeCell ref="B96:B105"/>
    <mergeCell ref="B107:B108"/>
    <mergeCell ref="C4:C5"/>
    <mergeCell ref="C6:C7"/>
    <mergeCell ref="C8:C9"/>
    <mergeCell ref="C10:C11"/>
    <mergeCell ref="C12:C15"/>
    <mergeCell ref="C16:C22"/>
    <mergeCell ref="C23:C38"/>
    <mergeCell ref="C39:C53"/>
    <mergeCell ref="C55:C61"/>
    <mergeCell ref="C62:C63"/>
    <mergeCell ref="C64:C66"/>
    <mergeCell ref="C67:C70"/>
    <mergeCell ref="C71:C72"/>
    <mergeCell ref="C73:C81"/>
    <mergeCell ref="C82:C95"/>
    <mergeCell ref="C96:C105"/>
    <mergeCell ref="C107:C108"/>
    <mergeCell ref="D4:D5"/>
    <mergeCell ref="D6:D7"/>
    <mergeCell ref="D8:D9"/>
    <mergeCell ref="D10:D11"/>
    <mergeCell ref="D12:D15"/>
    <mergeCell ref="D16:D22"/>
    <mergeCell ref="D23:D30"/>
    <mergeCell ref="D31:D38"/>
    <mergeCell ref="D39:D46"/>
    <mergeCell ref="D47:D54"/>
    <mergeCell ref="D55:D61"/>
    <mergeCell ref="D62:D63"/>
    <mergeCell ref="D64:D66"/>
    <mergeCell ref="D67:D70"/>
    <mergeCell ref="D71:D72"/>
    <mergeCell ref="D73:D81"/>
    <mergeCell ref="D82:D95"/>
    <mergeCell ref="D96:D105"/>
    <mergeCell ref="D107:D108"/>
    <mergeCell ref="E4:E5"/>
    <mergeCell ref="E6:E7"/>
    <mergeCell ref="E8:E9"/>
    <mergeCell ref="E10:E11"/>
    <mergeCell ref="E12:E15"/>
    <mergeCell ref="E16:E22"/>
    <mergeCell ref="E23:E30"/>
    <mergeCell ref="E31:E38"/>
    <mergeCell ref="E39:E46"/>
    <mergeCell ref="E47:E54"/>
    <mergeCell ref="E55:E61"/>
    <mergeCell ref="E62:E63"/>
    <mergeCell ref="E64:E66"/>
    <mergeCell ref="E67:E70"/>
    <mergeCell ref="E71:E72"/>
    <mergeCell ref="E73:E81"/>
    <mergeCell ref="E82:E95"/>
    <mergeCell ref="E96:E105"/>
    <mergeCell ref="E107:E108"/>
    <mergeCell ref="F4:F5"/>
    <mergeCell ref="F6:F7"/>
    <mergeCell ref="F8:F9"/>
    <mergeCell ref="F10:F11"/>
    <mergeCell ref="F12:F15"/>
    <mergeCell ref="F16:F22"/>
    <mergeCell ref="F23:F30"/>
    <mergeCell ref="F31:F38"/>
    <mergeCell ref="F39:F46"/>
    <mergeCell ref="F47:F54"/>
    <mergeCell ref="F55:F61"/>
    <mergeCell ref="F62:F63"/>
    <mergeCell ref="F64:F66"/>
    <mergeCell ref="F67:F70"/>
    <mergeCell ref="F71:F72"/>
    <mergeCell ref="F73:F81"/>
    <mergeCell ref="F82:F95"/>
    <mergeCell ref="F96:F105"/>
    <mergeCell ref="F107:F108"/>
    <mergeCell ref="G107:G108"/>
    <mergeCell ref="H107:H108"/>
    <mergeCell ref="K4:K5"/>
    <mergeCell ref="K107:K108"/>
    <mergeCell ref="L4:L5"/>
    <mergeCell ref="L107:L108"/>
    <mergeCell ref="A2:B3"/>
    <mergeCell ref="C2:F3"/>
    <mergeCell ref="G2:J3"/>
    <mergeCell ref="J110:L111"/>
  </mergeCells>
  <pageMargins left="0.0777777777777778" right="0.118055555555556" top="0.313888888888889" bottom="0.432638888888889" header="0.313888888888889" footer="0.235416666666667"/>
  <pageSetup paperSize="9" scale="83" orientation="landscape"/>
  <headerFooter>
    <oddFooter>&amp;C第 &amp;P 页，共 &amp;N 页</oddFooter>
  </headerFooter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靓仔</cp:lastModifiedBy>
  <dcterms:created xsi:type="dcterms:W3CDTF">2006-09-16T00:00:00Z</dcterms:created>
  <cp:lastPrinted>2019-02-14T07:31:00Z</cp:lastPrinted>
  <dcterms:modified xsi:type="dcterms:W3CDTF">2026-08-10T06:33:45Z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2052-12.1.0.28022</vt:lpwstr>
  </property>
  <property fmtid="{D5CDD505-2E9C-101B-9397-08002B2CF9AE}" pid="3" name="KSOReadingLayout">
    <vt:bool>true</vt:bool>
  </property>
  <property fmtid="{D5CDD505-2E9C-101B-9397-08002B2CF9AE}" pid="4" name="ICV">
    <vt:lpwstr>9C6A20F882A548418EAD2964D166308C_13</vt:lpwstr>
  </property>
  <property fmtid="{D5CDD505-2E9C-101B-9397-08002B2CF9AE}" pid="5" name="CalculationRule">
    <vt:i4>0</vt:i4>
  </property>
</Properties>
</file>