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055"/>
  </bookViews>
  <sheets>
    <sheet name="Sheet1" sheetId="1" r:id="rId1"/>
  </sheets>
  <definedNames>
    <definedName name="_xlnm.Print_Area" localSheetId="0">Sheet1!$A$1:$M$81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1C9229A12CEC426EB767B4FF4CA2901F" descr="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8755" y="3307715"/>
          <a:ext cx="7526020" cy="9912985"/>
        </a:xfrm>
        <a:prstGeom prst="rect">
          <a:avLst/>
        </a:prstGeom>
      </xdr:spPr>
    </xdr:pic>
  </etc:cellImage>
  <etc:cellImage>
    <xdr:pic>
      <xdr:nvPicPr>
        <xdr:cNvPr id="4" name="ID_851E443F736A455F92F61C2BA402419F" descr="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28755" y="2621915"/>
          <a:ext cx="7525385" cy="9912350"/>
        </a:xfrm>
        <a:prstGeom prst="rect">
          <a:avLst/>
        </a:prstGeom>
      </xdr:spPr>
    </xdr:pic>
  </etc:cellImage>
  <etc:cellImage>
    <xdr:pic>
      <xdr:nvPicPr>
        <xdr:cNvPr id="5" name="ID_1261886E15A94B79B300E840426A4B87" descr="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8755" y="2393315"/>
          <a:ext cx="7525385" cy="9912350"/>
        </a:xfrm>
        <a:prstGeom prst="rect">
          <a:avLst/>
        </a:prstGeom>
      </xdr:spPr>
    </xdr:pic>
  </etc:cellImage>
  <etc:cellImage>
    <xdr:pic>
      <xdr:nvPicPr>
        <xdr:cNvPr id="6" name="ID_72CFAB2C97444202A57BF4C36CC4AA05" descr="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28755" y="8794115"/>
          <a:ext cx="7525385" cy="9912350"/>
        </a:xfrm>
        <a:prstGeom prst="rect">
          <a:avLst/>
        </a:prstGeom>
      </xdr:spPr>
    </xdr:pic>
  </etc:cellImage>
  <etc:cellImage>
    <xdr:pic>
      <xdr:nvPicPr>
        <xdr:cNvPr id="7" name="ID_CEB1CC8408DD4DBD84B433B94F6C1AD4" descr="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289790" y="9251950"/>
          <a:ext cx="5643880" cy="9912350"/>
        </a:xfrm>
        <a:prstGeom prst="rect">
          <a:avLst/>
        </a:prstGeom>
      </xdr:spPr>
    </xdr:pic>
  </etc:cellImage>
  <etc:cellImage>
    <xdr:pic>
      <xdr:nvPicPr>
        <xdr:cNvPr id="8" name="ID_66CC7F278A2645049B7EF014272351A1" descr="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289790" y="9251950"/>
          <a:ext cx="7526655" cy="9912350"/>
        </a:xfrm>
        <a:prstGeom prst="rect">
          <a:avLst/>
        </a:prstGeom>
      </xdr:spPr>
    </xdr:pic>
  </etc:cellImage>
  <etc:cellImage>
    <xdr:pic>
      <xdr:nvPicPr>
        <xdr:cNvPr id="9" name="ID_0C6CB8CCBE9F46DEAEF72953D7C6D1B4" descr="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628755" y="7193915"/>
          <a:ext cx="10034905" cy="7434580"/>
        </a:xfrm>
        <a:prstGeom prst="rect">
          <a:avLst/>
        </a:prstGeom>
      </xdr:spPr>
    </xdr:pic>
  </etc:cellImage>
  <etc:cellImage>
    <xdr:pic>
      <xdr:nvPicPr>
        <xdr:cNvPr id="10" name="ID_6589091CEB55485FBE68157D341EC323" descr="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628755" y="7879715"/>
          <a:ext cx="7525385" cy="9912350"/>
        </a:xfrm>
        <a:prstGeom prst="rect">
          <a:avLst/>
        </a:prstGeom>
      </xdr:spPr>
    </xdr:pic>
  </etc:cellImage>
  <etc:cellImage>
    <xdr:pic>
      <xdr:nvPicPr>
        <xdr:cNvPr id="11" name="ID_B7FA1D176CDB404B8D22B0E2C2CD6BCF" descr="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628755" y="7422515"/>
          <a:ext cx="10034905" cy="7434580"/>
        </a:xfrm>
        <a:prstGeom prst="rect">
          <a:avLst/>
        </a:prstGeom>
      </xdr:spPr>
    </xdr:pic>
  </etc:cellImage>
  <etc:cellImage>
    <xdr:pic>
      <xdr:nvPicPr>
        <xdr:cNvPr id="12" name="ID_E7CF769B9E8648FC9F151963628A4D47" descr="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628755" y="11309350"/>
          <a:ext cx="7525385" cy="9912350"/>
        </a:xfrm>
        <a:prstGeom prst="rect">
          <a:avLst/>
        </a:prstGeom>
      </xdr:spPr>
    </xdr:pic>
  </etc:cellImage>
  <etc:cellImage>
    <xdr:pic>
      <xdr:nvPicPr>
        <xdr:cNvPr id="13" name="ID_03CEB918F09D4F4AA5998A77413B2055" descr="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289790" y="11309350"/>
          <a:ext cx="7526655" cy="9912350"/>
        </a:xfrm>
        <a:prstGeom prst="rect">
          <a:avLst/>
        </a:prstGeom>
      </xdr:spPr>
    </xdr:pic>
  </etc:cellImage>
  <etc:cellImage>
    <xdr:pic>
      <xdr:nvPicPr>
        <xdr:cNvPr id="15" name="ID_09AFEC0A4D674532B103F1A4B171D220" descr="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976860" y="11309350"/>
          <a:ext cx="7525385" cy="9912350"/>
        </a:xfrm>
        <a:prstGeom prst="rect">
          <a:avLst/>
        </a:prstGeom>
      </xdr:spPr>
    </xdr:pic>
  </etc:cellImage>
  <etc:cellImage>
    <xdr:pic>
      <xdr:nvPicPr>
        <xdr:cNvPr id="16" name="ID_64BC3E62507B4B4A911D819ECF0A71F2" descr="2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628755" y="9937115"/>
          <a:ext cx="7525385" cy="9912350"/>
        </a:xfrm>
        <a:prstGeom prst="rect">
          <a:avLst/>
        </a:prstGeom>
      </xdr:spPr>
    </xdr:pic>
  </etc:cellImage>
  <etc:cellImage>
    <xdr:pic>
      <xdr:nvPicPr>
        <xdr:cNvPr id="17" name="ID_EE62157F85734D2DA647A5584DCE60C6" descr="2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289790" y="9937115"/>
          <a:ext cx="7526655" cy="9912350"/>
        </a:xfrm>
        <a:prstGeom prst="rect">
          <a:avLst/>
        </a:prstGeom>
      </xdr:spPr>
    </xdr:pic>
  </etc:cellImage>
  <etc:cellImage>
    <xdr:pic>
      <xdr:nvPicPr>
        <xdr:cNvPr id="18" name="ID_3655EEFB988C4CE28B47B10CC44A21AC" descr="2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628755" y="10851515"/>
          <a:ext cx="7525385" cy="9912350"/>
        </a:xfrm>
        <a:prstGeom prst="rect">
          <a:avLst/>
        </a:prstGeom>
      </xdr:spPr>
    </xdr:pic>
  </etc:cellImage>
  <etc:cellImage>
    <xdr:pic>
      <xdr:nvPicPr>
        <xdr:cNvPr id="19" name="ID_6253315E3E244907B841C18394E00331" descr="2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628755" y="10166350"/>
          <a:ext cx="7525385" cy="9912350"/>
        </a:xfrm>
        <a:prstGeom prst="rect">
          <a:avLst/>
        </a:prstGeom>
      </xdr:spPr>
    </xdr:pic>
  </etc:cellImage>
  <etc:cellImage>
    <xdr:pic>
      <xdr:nvPicPr>
        <xdr:cNvPr id="20" name="ID_D467365F955C4F908252954BB3F84344" descr="2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289790" y="10851515"/>
          <a:ext cx="7526655" cy="9912350"/>
        </a:xfrm>
        <a:prstGeom prst="rect">
          <a:avLst/>
        </a:prstGeom>
      </xdr:spPr>
    </xdr:pic>
  </etc:cellImage>
  <etc:cellImage>
    <xdr:pic>
      <xdr:nvPicPr>
        <xdr:cNvPr id="21" name="ID_4CC86FEDEB8948E881D999E46994238D" descr="3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628755" y="1478915"/>
          <a:ext cx="10034905" cy="7434580"/>
        </a:xfrm>
        <a:prstGeom prst="rect">
          <a:avLst/>
        </a:prstGeom>
      </xdr:spPr>
    </xdr:pic>
  </etc:cellImage>
  <etc:cellImage>
    <xdr:pic>
      <xdr:nvPicPr>
        <xdr:cNvPr id="22" name="ID_B1AABBD468104502A1CCA545D095248B" descr="3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628755" y="1936115"/>
          <a:ext cx="10034905" cy="74345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<sst xmlns="http://schemas.openxmlformats.org/spreadsheetml/2006/main" count="242" uniqueCount="91">
  <si>
    <t>仓储/电商公司：义乌昌仓进出口有限公司保税仓理货报告</t>
  </si>
  <si>
    <t>核注清单号：QD292526I000066735</t>
  </si>
  <si>
    <t>二线</t>
  </si>
  <si>
    <t>商家（账册号）：子鼎</t>
  </si>
  <si>
    <t>预录入号：</t>
  </si>
  <si>
    <t>到货时间：2026年6月19号</t>
  </si>
  <si>
    <t>项号</t>
  </si>
  <si>
    <t>中文品名</t>
  </si>
  <si>
    <t>货主料号</t>
  </si>
  <si>
    <t>条形码</t>
  </si>
  <si>
    <t>理论入库数据</t>
  </si>
  <si>
    <t>规格</t>
  </si>
  <si>
    <t>实际入库数量</t>
  </si>
  <si>
    <t>差异数量</t>
  </si>
  <si>
    <t>批次</t>
  </si>
  <si>
    <t>有效期</t>
  </si>
  <si>
    <t>合格品</t>
  </si>
  <si>
    <t>残次品</t>
  </si>
  <si>
    <t>多到货</t>
  </si>
  <si>
    <t>少到货</t>
  </si>
  <si>
    <t>HERMES爱马仕大地男士香水50ML</t>
  </si>
  <si>
    <t>法国</t>
  </si>
  <si>
    <t>3346130009610</t>
  </si>
  <si>
    <t>瓶</t>
  </si>
  <si>
    <t>37558</t>
  </si>
  <si>
    <t>115-260617-214C</t>
  </si>
  <si>
    <t>变形</t>
  </si>
  <si>
    <t>变形+鉴定膜破</t>
  </si>
  <si>
    <t>37929</t>
  </si>
  <si>
    <t>圣罗兰YSL黑色奥飘茗女士香水浓香50ML</t>
  </si>
  <si>
    <t>3365440787919</t>
  </si>
  <si>
    <t>38A100F</t>
  </si>
  <si>
    <t>鉴定无塑封膜</t>
  </si>
  <si>
    <t>38A101H</t>
  </si>
  <si>
    <t>鉴定膜破</t>
  </si>
  <si>
    <t>COACH蔻驰同名女士香水EDT50ML</t>
  </si>
  <si>
    <t>3386460079143</t>
  </si>
  <si>
    <t>AFR16R049A</t>
  </si>
  <si>
    <t>鉴定膜破+无批次</t>
  </si>
  <si>
    <t>GIORGIOARMANI阿玛尼红色挚爱香水EDP100ML</t>
  </si>
  <si>
    <t>3614271994844</t>
  </si>
  <si>
    <t>38ZN01K</t>
  </si>
  <si>
    <t>38Z000J</t>
  </si>
  <si>
    <t>圣罗兰自由之水香水</t>
  </si>
  <si>
    <t>3614272648418</t>
  </si>
  <si>
    <t>38ZD01C</t>
  </si>
  <si>
    <t>38A2006</t>
  </si>
  <si>
    <t>38Z902N</t>
  </si>
  <si>
    <t>38Z8008</t>
  </si>
  <si>
    <t>鉴定无膜</t>
  </si>
  <si>
    <t>38Z6016</t>
  </si>
  <si>
    <t>38Z903R</t>
  </si>
  <si>
    <t>38A202P</t>
  </si>
  <si>
    <t>38Z801D</t>
  </si>
  <si>
    <t>38Z904U</t>
  </si>
  <si>
    <t>YSL圣罗兰自由之水浓香香水EDP90ML</t>
  </si>
  <si>
    <t>3614272648425</t>
  </si>
  <si>
    <t>38Z1028</t>
  </si>
  <si>
    <t>38Z0008</t>
  </si>
  <si>
    <t>38ZN04U</t>
  </si>
  <si>
    <t>38A101T</t>
  </si>
  <si>
    <t>38Z8007</t>
  </si>
  <si>
    <t>38ZN005</t>
  </si>
  <si>
    <t>38Z2006</t>
  </si>
  <si>
    <t>阿玛尼玉龙茶香香水100ML</t>
  </si>
  <si>
    <t>3614272650954</t>
  </si>
  <si>
    <t>22A12VE</t>
  </si>
  <si>
    <t>22A11V8</t>
  </si>
  <si>
    <t>批次模糊+鉴定膜破</t>
  </si>
  <si>
    <t>22A22VB</t>
  </si>
  <si>
    <t>有中文标</t>
  </si>
  <si>
    <t>中文标签破损+鉴定膜破</t>
  </si>
  <si>
    <t>22A21V6</t>
  </si>
  <si>
    <t>BVLGARI宝格丽大吉岭EDT香水100ML</t>
  </si>
  <si>
    <t>意大利</t>
  </si>
  <si>
    <r>
      <rPr>
        <sz val="11"/>
        <rFont val="宋体"/>
        <charset val="134"/>
      </rPr>
      <t>783320425394,</t>
    </r>
    <r>
      <rPr>
        <strike/>
        <sz val="11"/>
        <rFont val="宋体"/>
        <charset val="134"/>
      </rPr>
      <t>783320418952</t>
    </r>
  </si>
  <si>
    <t>10S22H1</t>
  </si>
  <si>
    <t>10S59D1</t>
  </si>
  <si>
    <t>00S44BD2</t>
  </si>
  <si>
    <t>BVLGARI宝格丽大吉岭茶香水EDT新款50ML</t>
  </si>
  <si>
    <t>783320425424</t>
  </si>
  <si>
    <t>00S24BD1</t>
  </si>
  <si>
    <t>00S36DA1</t>
  </si>
  <si>
    <t>00S23BD1</t>
  </si>
  <si>
    <t>合计</t>
  </si>
  <si>
    <t>差异合计：</t>
  </si>
  <si>
    <t>备注：</t>
  </si>
  <si>
    <t>数据单位：以向海关申报单位为准。</t>
  </si>
  <si>
    <t>开始理货时间：年月日结束理货时间：年月日</t>
  </si>
  <si>
    <t>理货地址：</t>
  </si>
  <si>
    <t>本报告以打印版本为准，手写（或涂改）无效。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</si>
</sst>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_ [$¥-804]* #,##0.00_ ;_ [$¥-804]* \-#,##0.00_ ;_ [$¥-804]* &quot;-&quot;??_ ;_ @_ "/>
    <numFmt numFmtId="179" formatCode="[DBNum2][$-804]General"/>
    <numFmt numFmtId="180" formatCode="[$￥-411]#,##0_);[Red]\([$￥-411]#,##0\)"/>
    <numFmt numFmtId="181" formatCode="0_ "/>
  </numFmts>
  <fonts count="3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Arial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name val="ＭＳ Ｐゴシック"/>
      <charset val="134"/>
    </font>
    <font>
      <sz val="12"/>
      <color indexed="8"/>
      <name val="宋体"/>
      <charset val="134"/>
    </font>
    <font>
      <sz val="11"/>
      <color theme="1"/>
      <name val="Calibri"/>
      <charset val="134"/>
    </font>
    <font>
      <sz val="10"/>
      <color indexed="8"/>
      <name val="Times New Roman"/>
      <charset val="134"/>
    </font>
    <font>
      <strike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176" fontId="10" fillId="0" borderId="0"/>
    <xf numFmtId="177" fontId="30" fillId="0" borderId="0"/>
    <xf numFmtId="0" fontId="10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33" fillId="0" borderId="0"/>
    <xf numFmtId="178" fontId="10" fillId="0" borderId="0"/>
    <xf numFmtId="179" fontId="10" fillId="0" borderId="0"/>
    <xf numFmtId="179" fontId="34" fillId="0" borderId="0">
      <alignment vertical="center"/>
    </xf>
    <xf numFmtId="179" fontId="35" fillId="0" borderId="0" applyNumberFormat="0" applyFill="0" applyBorder="0" applyProtection="0"/>
    <xf numFmtId="180" fontId="30" fillId="0" borderId="0">
      <alignment vertical="center"/>
    </xf>
    <xf numFmtId="0" fontId="30" fillId="0" borderId="0" applyNumberFormat="0" applyFont="0" applyFill="0" applyBorder="0" applyAlignment="0" applyProtection="0"/>
    <xf numFmtId="1" fontId="31" fillId="0" borderId="0">
      <protection locked="0"/>
    </xf>
  </cellStyleXfs>
  <cellXfs count="33">
    <xf numFmtId="0" fontId="0" fillId="0" borderId="0" xfId="0" applyAlignment="1"/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181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181" fontId="0" fillId="0" borderId="1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" xfId="49"/>
    <cellStyle name="常规 12" xfId="50"/>
    <cellStyle name="普通 4" xfId="51"/>
    <cellStyle name="Standard" xfId="52"/>
    <cellStyle name="常规 31" xfId="53"/>
    <cellStyle name="常规 2 2 2" xfId="54"/>
    <cellStyle name="標準 10" xfId="55"/>
    <cellStyle name="常规 32" xfId="56"/>
    <cellStyle name="常规 33" xfId="57"/>
    <cellStyle name="常规 35 2 3 2 2 2 2 2 2 3 2 2" xfId="58"/>
    <cellStyle name="常规 36" xfId="59"/>
    <cellStyle name="常规 9 3" xfId="60"/>
    <cellStyle name="표준 2" xfId="61"/>
    <cellStyle name="常规 30" xfId="62"/>
    <cellStyle name="Normal 2 6" xfId="63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jpeg"/><Relationship Id="rId8" Type="http://schemas.openxmlformats.org/officeDocument/2006/relationships/image" Target="media/image9.jpeg"/><Relationship Id="rId7" Type="http://schemas.openxmlformats.org/officeDocument/2006/relationships/image" Target="media/image8.jpeg"/><Relationship Id="rId6" Type="http://schemas.openxmlformats.org/officeDocument/2006/relationships/image" Target="media/image7.jpeg"/><Relationship Id="rId5" Type="http://schemas.openxmlformats.org/officeDocument/2006/relationships/image" Target="media/image6.jpeg"/><Relationship Id="rId4" Type="http://schemas.openxmlformats.org/officeDocument/2006/relationships/image" Target="media/image5.jpeg"/><Relationship Id="rId3" Type="http://schemas.openxmlformats.org/officeDocument/2006/relationships/image" Target="media/image4.jpeg"/><Relationship Id="rId2" Type="http://schemas.openxmlformats.org/officeDocument/2006/relationships/image" Target="media/image3.jpeg"/><Relationship Id="rId19" Type="http://schemas.openxmlformats.org/officeDocument/2006/relationships/image" Target="media/image20.jpeg"/><Relationship Id="rId18" Type="http://schemas.openxmlformats.org/officeDocument/2006/relationships/image" Target="media/image19.jpeg"/><Relationship Id="rId17" Type="http://schemas.openxmlformats.org/officeDocument/2006/relationships/image" Target="media/image18.jpeg"/><Relationship Id="rId16" Type="http://schemas.openxmlformats.org/officeDocument/2006/relationships/image" Target="media/image17.jpeg"/><Relationship Id="rId15" Type="http://schemas.openxmlformats.org/officeDocument/2006/relationships/image" Target="media/image16.jpeg"/><Relationship Id="rId14" Type="http://schemas.openxmlformats.org/officeDocument/2006/relationships/image" Target="media/image15.jpeg"/><Relationship Id="rId13" Type="http://schemas.openxmlformats.org/officeDocument/2006/relationships/image" Target="media/image14.jpeg"/><Relationship Id="rId12" Type="http://schemas.openxmlformats.org/officeDocument/2006/relationships/image" Target="media/image13.jpeg"/><Relationship Id="rId11" Type="http://schemas.openxmlformats.org/officeDocument/2006/relationships/image" Target="media/image12.jpeg"/><Relationship Id="rId10" Type="http://schemas.openxmlformats.org/officeDocument/2006/relationships/image" Target="media/image11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75</xdr:row>
      <xdr:rowOff>0</xdr:rowOff>
    </xdr:from>
    <xdr:to>
      <xdr:col>3</xdr:col>
      <xdr:colOff>13335</xdr:colOff>
      <xdr:row>75</xdr:row>
      <xdr:rowOff>12065</xdr:rowOff>
    </xdr:to>
    <xdr:pic>
      <xdr:nvPicPr>
        <xdr:cNvPr id="2" name="Picture 203" descr="167430387149966083079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0975" y="1724025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13335</xdr:colOff>
      <xdr:row>75</xdr:row>
      <xdr:rowOff>11430</xdr:rowOff>
    </xdr:to>
    <xdr:pic>
      <xdr:nvPicPr>
        <xdr:cNvPr id="14" name="Picture 203" descr="167430387149966083079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0975" y="17240250"/>
          <a:ext cx="1333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15240</xdr:colOff>
      <xdr:row>75</xdr:row>
      <xdr:rowOff>15240</xdr:rowOff>
    </xdr:to>
    <xdr:pic>
      <xdr:nvPicPr>
        <xdr:cNvPr id="26" name="Picture 203" descr="167430387149966083079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0975" y="17240250"/>
          <a:ext cx="152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15240</xdr:colOff>
      <xdr:row>75</xdr:row>
      <xdr:rowOff>15875</xdr:rowOff>
    </xdr:to>
    <xdr:pic>
      <xdr:nvPicPr>
        <xdr:cNvPr id="181" name="Picture 203" descr="167430387149966083079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90975" y="1724025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81"/>
  <sheetViews>
    <sheetView tabSelected="1" zoomScale="115" zoomScaleNormal="115" workbookViewId="0">
      <selection activeCell="M16" sqref="M16"/>
    </sheetView>
  </sheetViews>
  <sheetFormatPr defaultColWidth="9" defaultRowHeight="18" customHeight="1"/>
  <cols>
    <col min="1" max="1" width="7" style="3" customWidth="1"/>
    <col min="2" max="2" width="36" style="1" customWidth="1"/>
    <col min="3" max="3" width="9.375" style="4" customWidth="1"/>
    <col min="4" max="4" width="21.625" style="4" customWidth="1"/>
    <col min="5" max="5" width="7.25" style="3" customWidth="1"/>
    <col min="6" max="6" width="5.125" style="3" customWidth="1"/>
    <col min="7" max="8" width="7.375" style="3" customWidth="1"/>
    <col min="9" max="9" width="11.5" style="3" customWidth="1"/>
    <col min="10" max="10" width="7.375" style="3" customWidth="1"/>
    <col min="11" max="12" width="11.7333333333333" style="3" customWidth="1"/>
    <col min="13" max="13" width="29.375" style="3" customWidth="1"/>
    <col min="14" max="14" width="15.875" style="5" customWidth="1"/>
    <col min="15" max="15" width="19.5" style="5" customWidth="1"/>
    <col min="16" max="16" width="9" style="5"/>
    <col min="17" max="16384" width="9" style="1"/>
  </cols>
  <sheetData>
    <row r="1" s="1" customFormat="1" ht="25.5" spans="1:16">
      <c r="A1" s="6" t="s">
        <v>0</v>
      </c>
      <c r="B1" s="7"/>
      <c r="C1" s="8"/>
      <c r="D1" s="8"/>
      <c r="E1" s="7"/>
      <c r="F1" s="7"/>
      <c r="G1" s="7"/>
      <c r="H1" s="7"/>
      <c r="I1" s="7"/>
      <c r="J1" s="7"/>
      <c r="K1" s="7"/>
      <c r="L1" s="7"/>
      <c r="M1" s="7"/>
      <c r="N1" s="5"/>
      <c r="O1" s="5"/>
      <c r="P1" s="5"/>
    </row>
    <row r="2" customHeight="1" spans="1:16">
      <c r="A2" s="9" t="s">
        <v>1</v>
      </c>
      <c r="B2" s="9"/>
      <c r="C2" s="10" t="s">
        <v>2</v>
      </c>
      <c r="D2" s="10"/>
      <c r="E2" s="11"/>
      <c r="F2" s="11"/>
      <c r="G2" s="11" t="s">
        <v>3</v>
      </c>
      <c r="H2" s="11"/>
      <c r="I2" s="11"/>
      <c r="J2" s="11"/>
      <c r="K2" s="11"/>
      <c r="L2" s="11" t="s">
        <v>4</v>
      </c>
      <c r="M2" s="11"/>
    </row>
    <row r="3" customHeight="1" spans="1:16">
      <c r="A3" s="9"/>
      <c r="B3" s="9"/>
      <c r="C3" s="10"/>
      <c r="D3" s="10"/>
      <c r="E3" s="11"/>
      <c r="F3" s="11"/>
      <c r="G3" s="11"/>
      <c r="H3" s="11"/>
      <c r="I3" s="11"/>
      <c r="J3" s="11"/>
      <c r="K3" s="12"/>
      <c r="L3" s="12" t="s">
        <v>5</v>
      </c>
      <c r="M3" s="13"/>
    </row>
    <row r="4" s="1" customFormat="1" customHeight="1" spans="1:16">
      <c r="A4" s="11" t="s">
        <v>6</v>
      </c>
      <c r="B4" s="11" t="s">
        <v>7</v>
      </c>
      <c r="C4" s="10" t="s">
        <v>8</v>
      </c>
      <c r="D4" s="10" t="s">
        <v>9</v>
      </c>
      <c r="E4" s="14" t="s">
        <v>10</v>
      </c>
      <c r="F4" s="15" t="s">
        <v>11</v>
      </c>
      <c r="G4" s="11" t="s">
        <v>12</v>
      </c>
      <c r="H4" s="11"/>
      <c r="I4" s="11" t="s">
        <v>13</v>
      </c>
      <c r="J4" s="11"/>
      <c r="K4" s="16" t="s">
        <v>14</v>
      </c>
      <c r="L4" s="11" t="s">
        <v>15</v>
      </c>
      <c r="M4" s="11" t="s">
        <v>14</v>
      </c>
      <c r="N4" s="5"/>
      <c r="O4" s="5"/>
      <c r="P4" s="5"/>
    </row>
    <row r="5" s="1" customFormat="1" customHeight="1" spans="1:16">
      <c r="A5" s="11"/>
      <c r="B5" s="11"/>
      <c r="C5" s="10"/>
      <c r="D5" s="10"/>
      <c r="E5" s="14"/>
      <c r="F5" s="15"/>
      <c r="G5" s="11" t="s">
        <v>16</v>
      </c>
      <c r="H5" s="11" t="s">
        <v>17</v>
      </c>
      <c r="I5" s="11" t="s">
        <v>18</v>
      </c>
      <c r="J5" s="11" t="s">
        <v>19</v>
      </c>
      <c r="K5" s="17"/>
      <c r="L5" s="11"/>
      <c r="M5" s="11"/>
      <c r="N5" s="5"/>
      <c r="O5" s="5"/>
      <c r="P5" s="5"/>
    </row>
    <row r="6" s="1" customFormat="1" customHeight="1" spans="1:16">
      <c r="A6" s="18">
        <v>1</v>
      </c>
      <c r="B6" s="33" t="s">
        <v>20</v>
      </c>
      <c r="C6" s="33" t="s">
        <v>21</v>
      </c>
      <c r="D6" s="33" t="s">
        <v>22</v>
      </c>
      <c r="E6" s="18">
        <v>1648</v>
      </c>
      <c r="F6" s="33" t="s">
        <v>23</v>
      </c>
      <c r="G6" s="19">
        <v>1006</v>
      </c>
      <c r="H6" s="19"/>
      <c r="I6" s="19"/>
      <c r="J6" s="19"/>
      <c r="K6" s="20" t="s">
        <v>24</v>
      </c>
      <c r="L6" s="20"/>
      <c r="M6" s="20" t="s">
        <v>25</v>
      </c>
      <c r="N6" s="5"/>
      <c r="O6" s="5"/>
      <c r="P6" s="5"/>
    </row>
    <row r="7" s="2" customFormat="1" customHeight="1" spans="1:16">
      <c r="A7" s="21"/>
      <c r="B7" s="21"/>
      <c r="C7" s="21"/>
      <c r="D7" s="21"/>
      <c r="E7" s="21"/>
      <c r="F7" s="21"/>
      <c r="G7" s="19"/>
      <c r="H7" s="19">
        <v>1</v>
      </c>
      <c r="I7" s="19"/>
      <c r="J7" s="19"/>
      <c r="K7" s="20" t="s">
        <v>24</v>
      </c>
      <c r="L7" s="20"/>
      <c r="M7" s="20" t="s">
        <v>25</v>
      </c>
      <c r="N7" s="5" t="s">
        <v>26</v>
      </c>
      <c r="O7" s="5" t="str">
        <f>_xlfn.DISPIMG("ID_4CC86FEDEB8948E881D999E46994238D",1)</f>
        <v>=DISPIMG("ID_4CC86FEDEB8948E881D999E46994238D",1)</v>
      </c>
      <c r="P7" s="5"/>
    </row>
    <row r="8" s="2" customFormat="1" customHeight="1" spans="1:16">
      <c r="A8" s="21"/>
      <c r="B8" s="21"/>
      <c r="C8" s="21"/>
      <c r="D8" s="21"/>
      <c r="E8" s="21"/>
      <c r="F8" s="21"/>
      <c r="G8" s="19"/>
      <c r="H8" s="19">
        <v>1</v>
      </c>
      <c r="I8" s="19"/>
      <c r="J8" s="19"/>
      <c r="K8" s="20" t="s">
        <v>24</v>
      </c>
      <c r="L8" s="20"/>
      <c r="M8" s="20" t="s">
        <v>25</v>
      </c>
      <c r="N8" s="5" t="s">
        <v>27</v>
      </c>
      <c r="O8" s="5"/>
      <c r="P8" s="5"/>
    </row>
    <row r="9" s="2" customFormat="1" customHeight="1" spans="1:16">
      <c r="A9" s="21"/>
      <c r="B9" s="21"/>
      <c r="C9" s="21"/>
      <c r="D9" s="21"/>
      <c r="E9" s="21"/>
      <c r="F9" s="21"/>
      <c r="G9" s="19">
        <v>638</v>
      </c>
      <c r="H9" s="19"/>
      <c r="I9" s="19"/>
      <c r="J9" s="19"/>
      <c r="K9" s="20" t="s">
        <v>28</v>
      </c>
      <c r="L9" s="20"/>
      <c r="M9" s="20" t="s">
        <v>25</v>
      </c>
      <c r="N9" s="5"/>
      <c r="O9" s="5"/>
      <c r="P9" s="5"/>
    </row>
    <row r="10" s="2" customFormat="1" customHeight="1" spans="1:16">
      <c r="A10" s="21"/>
      <c r="B10" s="21"/>
      <c r="C10" s="21"/>
      <c r="D10" s="21"/>
      <c r="E10" s="21"/>
      <c r="F10" s="21"/>
      <c r="G10" s="19"/>
      <c r="H10" s="19">
        <v>1</v>
      </c>
      <c r="I10" s="19"/>
      <c r="J10" s="19"/>
      <c r="K10" s="20" t="s">
        <v>28</v>
      </c>
      <c r="L10" s="20"/>
      <c r="M10" s="20" t="s">
        <v>25</v>
      </c>
      <c r="N10" s="5" t="s">
        <v>26</v>
      </c>
      <c r="O10" s="5" t="str">
        <f>_xlfn.DISPIMG("ID_B1AABBD468104502A1CCA545D095248B",1)</f>
        <v>=DISPIMG("ID_B1AABBD468104502A1CCA545D095248B",1)</v>
      </c>
      <c r="P10" s="5"/>
    </row>
    <row r="11" s="2" customFormat="1" customHeight="1" spans="1:16">
      <c r="A11" s="21"/>
      <c r="B11" s="21"/>
      <c r="C11" s="21"/>
      <c r="D11" s="21"/>
      <c r="E11" s="21"/>
      <c r="F11" s="21"/>
      <c r="G11" s="19"/>
      <c r="H11" s="19">
        <v>1</v>
      </c>
      <c r="I11" s="19"/>
      <c r="J11" s="19"/>
      <c r="K11" s="20" t="s">
        <v>28</v>
      </c>
      <c r="L11" s="20"/>
      <c r="M11" s="20" t="s">
        <v>25</v>
      </c>
      <c r="N11" s="5" t="s">
        <v>27</v>
      </c>
      <c r="O11" s="5"/>
      <c r="P11" s="5"/>
    </row>
    <row r="12" s="2" customFormat="1" customHeight="1" spans="1:16">
      <c r="A12" s="18">
        <v>2</v>
      </c>
      <c r="B12" s="33" t="s">
        <v>29</v>
      </c>
      <c r="C12" s="33" t="s">
        <v>21</v>
      </c>
      <c r="D12" s="33" t="s">
        <v>30</v>
      </c>
      <c r="E12" s="18">
        <v>1098</v>
      </c>
      <c r="F12" s="33" t="s">
        <v>23</v>
      </c>
      <c r="G12" s="19">
        <v>1018</v>
      </c>
      <c r="H12" s="19"/>
      <c r="I12" s="19"/>
      <c r="J12" s="19"/>
      <c r="K12" s="20" t="s">
        <v>31</v>
      </c>
      <c r="L12" s="20"/>
      <c r="M12" s="20" t="s">
        <v>25</v>
      </c>
      <c r="N12" s="5"/>
      <c r="O12" s="5"/>
      <c r="P12" s="5"/>
    </row>
    <row r="13" s="2" customFormat="1" customHeight="1" spans="1:16">
      <c r="A13" s="21"/>
      <c r="B13" s="21"/>
      <c r="C13" s="21"/>
      <c r="D13" s="21"/>
      <c r="E13" s="21"/>
      <c r="F13" s="21"/>
      <c r="G13" s="19"/>
      <c r="H13" s="19">
        <v>1</v>
      </c>
      <c r="I13" s="19"/>
      <c r="J13" s="19"/>
      <c r="K13" s="20" t="s">
        <v>31</v>
      </c>
      <c r="L13" s="20"/>
      <c r="M13" s="20" t="s">
        <v>25</v>
      </c>
      <c r="N13" s="5" t="s">
        <v>32</v>
      </c>
      <c r="O13" s="5" t="str">
        <f>_xlfn.DISPIMG("ID_1261886E15A94B79B300E840426A4B87",1)</f>
        <v>=DISPIMG("ID_1261886E15A94B79B300E840426A4B87",1)</v>
      </c>
      <c r="P13" s="5"/>
    </row>
    <row r="14" s="2" customFormat="1" customHeight="1" spans="1:16">
      <c r="A14" s="21"/>
      <c r="B14" s="21"/>
      <c r="C14" s="21"/>
      <c r="D14" s="21"/>
      <c r="E14" s="21"/>
      <c r="F14" s="21"/>
      <c r="G14" s="19"/>
      <c r="H14" s="19">
        <v>1</v>
      </c>
      <c r="I14" s="19"/>
      <c r="J14" s="19"/>
      <c r="K14" s="20" t="s">
        <v>31</v>
      </c>
      <c r="L14" s="20"/>
      <c r="M14" s="20" t="s">
        <v>25</v>
      </c>
      <c r="N14" s="5" t="s">
        <v>26</v>
      </c>
      <c r="O14" s="5" t="str">
        <f>_xlfn.DISPIMG("ID_851E443F736A455F92F61C2BA402419F",1)</f>
        <v>=DISPIMG("ID_851E443F736A455F92F61C2BA402419F",1)</v>
      </c>
      <c r="P14" s="5"/>
    </row>
    <row r="15" s="2" customFormat="1" customHeight="1" spans="1:16">
      <c r="A15" s="21"/>
      <c r="B15" s="21"/>
      <c r="C15" s="21"/>
      <c r="D15" s="21"/>
      <c r="E15" s="21"/>
      <c r="F15" s="21"/>
      <c r="G15" s="19">
        <v>77</v>
      </c>
      <c r="H15" s="19"/>
      <c r="I15" s="19"/>
      <c r="J15" s="19"/>
      <c r="K15" s="20" t="s">
        <v>33</v>
      </c>
      <c r="L15" s="20"/>
      <c r="M15" s="20" t="s">
        <v>25</v>
      </c>
      <c r="N15" s="5"/>
      <c r="O15" s="5"/>
      <c r="P15" s="5"/>
    </row>
    <row r="16" s="2" customFormat="1" customHeight="1" spans="1:16">
      <c r="A16" s="21"/>
      <c r="B16" s="21"/>
      <c r="C16" s="21"/>
      <c r="D16" s="21"/>
      <c r="E16" s="21"/>
      <c r="F16" s="21"/>
      <c r="G16" s="19"/>
      <c r="H16" s="19">
        <v>1</v>
      </c>
      <c r="I16" s="19"/>
      <c r="J16" s="19"/>
      <c r="K16" s="20" t="s">
        <v>33</v>
      </c>
      <c r="L16" s="20"/>
      <c r="M16" s="20" t="s">
        <v>25</v>
      </c>
      <c r="N16" s="5" t="s">
        <v>34</v>
      </c>
      <c r="O16" s="5"/>
      <c r="P16" s="5"/>
    </row>
    <row r="17" s="2" customFormat="1" customHeight="1" spans="1:16">
      <c r="A17" s="18">
        <v>3</v>
      </c>
      <c r="B17" s="33" t="s">
        <v>35</v>
      </c>
      <c r="C17" s="33" t="s">
        <v>21</v>
      </c>
      <c r="D17" s="33" t="s">
        <v>36</v>
      </c>
      <c r="E17" s="18">
        <v>1200</v>
      </c>
      <c r="F17" s="33" t="s">
        <v>23</v>
      </c>
      <c r="G17" s="19">
        <v>1199</v>
      </c>
      <c r="H17" s="19"/>
      <c r="I17" s="19"/>
      <c r="J17" s="19"/>
      <c r="K17" s="20" t="s">
        <v>37</v>
      </c>
      <c r="L17" s="20"/>
      <c r="M17" s="20" t="s">
        <v>25</v>
      </c>
      <c r="N17" s="5"/>
      <c r="O17" s="5"/>
      <c r="P17" s="5"/>
    </row>
    <row r="18" s="2" customFormat="1" customHeight="1" spans="1:16">
      <c r="A18" s="22"/>
      <c r="B18" s="22"/>
      <c r="C18" s="22"/>
      <c r="D18" s="22"/>
      <c r="E18" s="22"/>
      <c r="F18" s="22"/>
      <c r="G18" s="19"/>
      <c r="H18" s="19">
        <v>1</v>
      </c>
      <c r="I18" s="19"/>
      <c r="J18" s="19"/>
      <c r="K18" s="20"/>
      <c r="L18" s="20"/>
      <c r="M18" s="20" t="s">
        <v>25</v>
      </c>
      <c r="N18" s="5" t="s">
        <v>38</v>
      </c>
      <c r="O18" s="5" t="str">
        <f>_xlfn.DISPIMG("ID_1C9229A12CEC426EB767B4FF4CA2901F",1)</f>
        <v>=DISPIMG("ID_1C9229A12CEC426EB767B4FF4CA2901F",1)</v>
      </c>
      <c r="P18" s="5"/>
    </row>
    <row r="19" s="2" customFormat="1" customHeight="1" spans="1:16">
      <c r="A19" s="18">
        <v>4</v>
      </c>
      <c r="B19" s="33" t="s">
        <v>39</v>
      </c>
      <c r="C19" s="33" t="s">
        <v>21</v>
      </c>
      <c r="D19" s="33" t="s">
        <v>40</v>
      </c>
      <c r="E19" s="18">
        <v>200</v>
      </c>
      <c r="F19" s="33" t="s">
        <v>23</v>
      </c>
      <c r="G19" s="19">
        <v>198</v>
      </c>
      <c r="H19" s="19"/>
      <c r="I19" s="19"/>
      <c r="J19" s="19"/>
      <c r="K19" s="20" t="s">
        <v>41</v>
      </c>
      <c r="L19" s="20"/>
      <c r="M19" s="20" t="s">
        <v>25</v>
      </c>
      <c r="N19" s="5"/>
      <c r="O19" s="5"/>
      <c r="P19" s="5"/>
    </row>
    <row r="20" s="2" customFormat="1" customHeight="1" spans="1:16">
      <c r="A20" s="21"/>
      <c r="B20" s="21"/>
      <c r="C20" s="21"/>
      <c r="D20" s="21"/>
      <c r="E20" s="21"/>
      <c r="F20" s="21"/>
      <c r="H20" s="19">
        <v>1</v>
      </c>
      <c r="I20" s="19"/>
      <c r="J20" s="19"/>
      <c r="K20" s="20" t="s">
        <v>41</v>
      </c>
      <c r="L20" s="20"/>
      <c r="M20" s="20" t="s">
        <v>25</v>
      </c>
      <c r="N20" s="5" t="s">
        <v>34</v>
      </c>
      <c r="O20" s="5"/>
      <c r="P20" s="5"/>
    </row>
    <row r="21" s="2" customFormat="1" customHeight="1" spans="1:16">
      <c r="A21" s="22"/>
      <c r="B21" s="22"/>
      <c r="C21" s="22"/>
      <c r="D21" s="22"/>
      <c r="E21" s="22"/>
      <c r="F21" s="22"/>
      <c r="H21" s="19">
        <v>1</v>
      </c>
      <c r="I21" s="19"/>
      <c r="J21" s="19"/>
      <c r="K21" s="20" t="s">
        <v>42</v>
      </c>
      <c r="L21" s="20"/>
      <c r="M21" s="20" t="s">
        <v>25</v>
      </c>
      <c r="N21" s="5" t="s">
        <v>34</v>
      </c>
      <c r="O21" s="5"/>
      <c r="P21" s="5"/>
    </row>
    <row r="22" s="2" customFormat="1" customHeight="1" spans="1:16">
      <c r="A22" s="18">
        <v>5</v>
      </c>
      <c r="B22" s="33" t="s">
        <v>43</v>
      </c>
      <c r="C22" s="33" t="s">
        <v>21</v>
      </c>
      <c r="D22" s="33" t="s">
        <v>44</v>
      </c>
      <c r="E22" s="18">
        <v>3515</v>
      </c>
      <c r="F22" s="33" t="s">
        <v>23</v>
      </c>
      <c r="G22" s="19">
        <v>1442</v>
      </c>
      <c r="H22" s="19"/>
      <c r="I22" s="19"/>
      <c r="J22" s="19"/>
      <c r="K22" s="20" t="s">
        <v>45</v>
      </c>
      <c r="L22" s="20"/>
      <c r="M22" s="20" t="s">
        <v>25</v>
      </c>
      <c r="N22" s="5"/>
      <c r="O22" s="5"/>
      <c r="P22" s="5"/>
    </row>
    <row r="23" s="2" customFormat="1" customHeight="1" spans="1:16">
      <c r="A23" s="21"/>
      <c r="B23" s="21"/>
      <c r="C23" s="21"/>
      <c r="D23" s="21"/>
      <c r="E23" s="21"/>
      <c r="F23" s="21"/>
      <c r="G23" s="19"/>
      <c r="H23" s="19">
        <v>1</v>
      </c>
      <c r="I23" s="19"/>
      <c r="J23" s="19"/>
      <c r="K23" s="20" t="s">
        <v>45</v>
      </c>
      <c r="L23" s="20"/>
      <c r="M23" s="20" t="s">
        <v>25</v>
      </c>
      <c r="N23" s="5" t="s">
        <v>34</v>
      </c>
      <c r="O23" s="5"/>
      <c r="P23" s="5"/>
    </row>
    <row r="24" s="2" customFormat="1" customHeight="1" spans="1:16">
      <c r="A24" s="21"/>
      <c r="B24" s="21"/>
      <c r="C24" s="21"/>
      <c r="D24" s="21"/>
      <c r="E24" s="21"/>
      <c r="F24" s="21"/>
      <c r="G24" s="19">
        <v>959</v>
      </c>
      <c r="H24" s="19"/>
      <c r="I24" s="19"/>
      <c r="J24" s="19"/>
      <c r="K24" s="20" t="s">
        <v>46</v>
      </c>
      <c r="L24" s="20"/>
      <c r="M24" s="20" t="s">
        <v>25</v>
      </c>
      <c r="N24" s="5"/>
      <c r="O24" s="5"/>
      <c r="P24" s="5"/>
    </row>
    <row r="25" s="2" customFormat="1" customHeight="1" spans="1:16">
      <c r="A25" s="21"/>
      <c r="B25" s="21"/>
      <c r="C25" s="21"/>
      <c r="D25" s="21"/>
      <c r="E25" s="21"/>
      <c r="F25" s="21"/>
      <c r="G25" s="19"/>
      <c r="H25" s="19">
        <v>1</v>
      </c>
      <c r="I25" s="19"/>
      <c r="J25" s="19"/>
      <c r="K25" s="20" t="s">
        <v>46</v>
      </c>
      <c r="L25" s="20"/>
      <c r="M25" s="20" t="s">
        <v>25</v>
      </c>
      <c r="N25" s="5" t="s">
        <v>34</v>
      </c>
      <c r="O25" s="5"/>
      <c r="P25" s="5"/>
    </row>
    <row r="26" s="2" customFormat="1" customHeight="1" spans="1:16">
      <c r="A26" s="21"/>
      <c r="B26" s="21"/>
      <c r="C26" s="21"/>
      <c r="D26" s="21"/>
      <c r="E26" s="21"/>
      <c r="F26" s="21"/>
      <c r="G26" s="19">
        <v>11</v>
      </c>
      <c r="H26" s="19"/>
      <c r="I26" s="19"/>
      <c r="J26" s="19"/>
      <c r="K26" s="20" t="s">
        <v>47</v>
      </c>
      <c r="L26" s="20"/>
      <c r="M26" s="20" t="s">
        <v>25</v>
      </c>
      <c r="N26" s="5"/>
      <c r="O26" s="5"/>
      <c r="P26" s="5"/>
    </row>
    <row r="27" s="2" customFormat="1" customHeight="1" spans="1:16">
      <c r="A27" s="21"/>
      <c r="B27" s="21"/>
      <c r="C27" s="21"/>
      <c r="D27" s="21"/>
      <c r="E27" s="21"/>
      <c r="F27" s="21"/>
      <c r="G27" s="19"/>
      <c r="H27" s="19">
        <v>1</v>
      </c>
      <c r="I27" s="19"/>
      <c r="J27" s="19"/>
      <c r="K27" s="20" t="s">
        <v>47</v>
      </c>
      <c r="L27" s="20"/>
      <c r="M27" s="20" t="s">
        <v>25</v>
      </c>
      <c r="N27" s="5" t="s">
        <v>34</v>
      </c>
      <c r="O27" s="5"/>
      <c r="P27" s="5"/>
    </row>
    <row r="28" s="2" customFormat="1" customHeight="1" spans="1:16">
      <c r="A28" s="21"/>
      <c r="B28" s="21"/>
      <c r="C28" s="21"/>
      <c r="D28" s="21"/>
      <c r="E28" s="21"/>
      <c r="F28" s="21"/>
      <c r="G28" s="19">
        <v>35</v>
      </c>
      <c r="H28" s="19"/>
      <c r="I28" s="19"/>
      <c r="J28" s="19"/>
      <c r="K28" s="20" t="s">
        <v>48</v>
      </c>
      <c r="L28" s="20"/>
      <c r="M28" s="20" t="s">
        <v>25</v>
      </c>
      <c r="N28" s="5"/>
      <c r="O28" s="5"/>
      <c r="P28" s="5"/>
    </row>
    <row r="29" s="2" customFormat="1" customHeight="1" spans="1:16">
      <c r="A29" s="21"/>
      <c r="B29" s="21"/>
      <c r="C29" s="21"/>
      <c r="D29" s="21"/>
      <c r="E29" s="21"/>
      <c r="F29" s="21"/>
      <c r="G29" s="19"/>
      <c r="H29" s="19">
        <v>1</v>
      </c>
      <c r="I29" s="19"/>
      <c r="J29" s="19"/>
      <c r="K29" s="20" t="s">
        <v>48</v>
      </c>
      <c r="L29" s="20"/>
      <c r="M29" s="20" t="s">
        <v>25</v>
      </c>
      <c r="N29" s="5" t="s">
        <v>49</v>
      </c>
      <c r="O29" s="5"/>
      <c r="P29" s="5"/>
    </row>
    <row r="30" s="2" customFormat="1" customHeight="1" spans="1:16">
      <c r="A30" s="21"/>
      <c r="B30" s="21"/>
      <c r="C30" s="21"/>
      <c r="D30" s="21"/>
      <c r="E30" s="21"/>
      <c r="F30" s="21"/>
      <c r="G30" s="19">
        <v>6</v>
      </c>
      <c r="H30" s="19"/>
      <c r="I30" s="19"/>
      <c r="J30" s="19"/>
      <c r="K30" s="20" t="s">
        <v>50</v>
      </c>
      <c r="L30" s="20"/>
      <c r="M30" s="20" t="s">
        <v>25</v>
      </c>
      <c r="N30" s="5"/>
      <c r="O30" s="5"/>
      <c r="P30" s="5"/>
    </row>
    <row r="31" s="2" customFormat="1" customHeight="1" spans="1:16">
      <c r="A31" s="21"/>
      <c r="B31" s="21"/>
      <c r="C31" s="21"/>
      <c r="D31" s="21"/>
      <c r="E31" s="21"/>
      <c r="F31" s="21"/>
      <c r="G31" s="19"/>
      <c r="H31" s="19">
        <v>1</v>
      </c>
      <c r="I31" s="19"/>
      <c r="J31" s="19"/>
      <c r="K31" s="20" t="s">
        <v>50</v>
      </c>
      <c r="L31" s="20"/>
      <c r="M31" s="20" t="s">
        <v>25</v>
      </c>
      <c r="N31" s="5" t="s">
        <v>34</v>
      </c>
      <c r="O31" s="5"/>
      <c r="P31" s="5"/>
    </row>
    <row r="32" s="2" customFormat="1" customHeight="1" spans="1:16">
      <c r="A32" s="21"/>
      <c r="B32" s="21"/>
      <c r="C32" s="21"/>
      <c r="D32" s="21"/>
      <c r="E32" s="21"/>
      <c r="F32" s="21"/>
      <c r="G32" s="19">
        <v>129</v>
      </c>
      <c r="H32" s="19"/>
      <c r="I32" s="19"/>
      <c r="J32" s="19"/>
      <c r="K32" s="20" t="s">
        <v>51</v>
      </c>
      <c r="L32" s="20"/>
      <c r="M32" s="20" t="s">
        <v>25</v>
      </c>
      <c r="N32" s="5"/>
      <c r="O32" s="5"/>
      <c r="P32" s="5"/>
    </row>
    <row r="33" s="2" customFormat="1" customHeight="1" spans="1:16">
      <c r="A33" s="21"/>
      <c r="B33" s="21"/>
      <c r="C33" s="21"/>
      <c r="D33" s="21"/>
      <c r="E33" s="21"/>
      <c r="F33" s="21"/>
      <c r="G33" s="19"/>
      <c r="H33" s="19">
        <v>1</v>
      </c>
      <c r="I33" s="19"/>
      <c r="J33" s="19"/>
      <c r="K33" s="20" t="s">
        <v>51</v>
      </c>
      <c r="L33" s="20"/>
      <c r="M33" s="20" t="s">
        <v>25</v>
      </c>
      <c r="N33" s="5" t="s">
        <v>34</v>
      </c>
      <c r="O33" s="5"/>
      <c r="P33" s="5"/>
    </row>
    <row r="34" s="2" customFormat="1" customHeight="1" spans="1:16">
      <c r="A34" s="21"/>
      <c r="B34" s="21"/>
      <c r="C34" s="21"/>
      <c r="D34" s="21"/>
      <c r="E34" s="21"/>
      <c r="F34" s="21"/>
      <c r="G34" s="19">
        <v>509</v>
      </c>
      <c r="H34" s="19"/>
      <c r="I34" s="19"/>
      <c r="J34" s="19"/>
      <c r="K34" s="20" t="s">
        <v>52</v>
      </c>
      <c r="L34" s="20"/>
      <c r="M34" s="20" t="s">
        <v>25</v>
      </c>
      <c r="N34" s="5"/>
      <c r="O34" s="5"/>
      <c r="P34" s="5"/>
    </row>
    <row r="35" s="2" customFormat="1" customHeight="1" spans="1:16">
      <c r="A35" s="21"/>
      <c r="B35" s="21"/>
      <c r="C35" s="21"/>
      <c r="D35" s="21"/>
      <c r="E35" s="21"/>
      <c r="F35" s="21"/>
      <c r="G35" s="19"/>
      <c r="H35" s="19">
        <v>1</v>
      </c>
      <c r="I35" s="19"/>
      <c r="J35" s="19"/>
      <c r="K35" s="20" t="s">
        <v>52</v>
      </c>
      <c r="L35" s="20"/>
      <c r="M35" s="20" t="s">
        <v>25</v>
      </c>
      <c r="N35" s="5" t="s">
        <v>34</v>
      </c>
      <c r="O35" s="5"/>
      <c r="P35" s="5"/>
    </row>
    <row r="36" s="2" customFormat="1" customHeight="1" spans="1:16">
      <c r="A36" s="21"/>
      <c r="B36" s="21"/>
      <c r="C36" s="21"/>
      <c r="D36" s="21"/>
      <c r="E36" s="21"/>
      <c r="F36" s="21"/>
      <c r="G36" s="19">
        <v>50</v>
      </c>
      <c r="H36" s="19"/>
      <c r="I36" s="19"/>
      <c r="J36" s="19"/>
      <c r="K36" s="20" t="s">
        <v>53</v>
      </c>
      <c r="L36" s="20"/>
      <c r="M36" s="20" t="s">
        <v>25</v>
      </c>
      <c r="N36" s="5"/>
      <c r="O36" s="5"/>
      <c r="P36" s="5"/>
    </row>
    <row r="37" s="2" customFormat="1" customHeight="1" spans="1:16">
      <c r="A37" s="21"/>
      <c r="B37" s="21"/>
      <c r="C37" s="21"/>
      <c r="D37" s="21"/>
      <c r="E37" s="21"/>
      <c r="F37" s="21"/>
      <c r="G37" s="19"/>
      <c r="H37" s="19">
        <v>1</v>
      </c>
      <c r="I37" s="19"/>
      <c r="J37" s="19"/>
      <c r="K37" s="20" t="s">
        <v>53</v>
      </c>
      <c r="L37" s="20"/>
      <c r="M37" s="20" t="s">
        <v>25</v>
      </c>
      <c r="N37" s="5" t="s">
        <v>34</v>
      </c>
      <c r="O37" s="5"/>
      <c r="P37" s="5"/>
    </row>
    <row r="38" s="2" customFormat="1" customHeight="1" spans="1:16">
      <c r="A38" s="21"/>
      <c r="B38" s="21"/>
      <c r="C38" s="21"/>
      <c r="D38" s="21"/>
      <c r="E38" s="21"/>
      <c r="F38" s="21"/>
      <c r="G38" s="19">
        <v>365</v>
      </c>
      <c r="H38" s="19"/>
      <c r="I38" s="19"/>
      <c r="J38" s="19"/>
      <c r="K38" s="20" t="s">
        <v>54</v>
      </c>
      <c r="L38" s="20"/>
      <c r="M38" s="20" t="s">
        <v>25</v>
      </c>
      <c r="N38" s="5"/>
      <c r="O38" s="5"/>
      <c r="P38" s="5"/>
    </row>
    <row r="39" s="2" customFormat="1" customHeight="1" spans="1:16">
      <c r="A39" s="21"/>
      <c r="B39" s="21"/>
      <c r="C39" s="21"/>
      <c r="D39" s="21"/>
      <c r="E39" s="21"/>
      <c r="F39" s="21"/>
      <c r="G39" s="19"/>
      <c r="H39" s="19">
        <v>1</v>
      </c>
      <c r="I39" s="19"/>
      <c r="J39" s="19"/>
      <c r="K39" s="20" t="s">
        <v>54</v>
      </c>
      <c r="L39" s="20"/>
      <c r="M39" s="20" t="s">
        <v>25</v>
      </c>
      <c r="N39" s="5" t="s">
        <v>34</v>
      </c>
      <c r="O39" s="5"/>
      <c r="P39" s="5"/>
    </row>
    <row r="40" s="2" customFormat="1" customHeight="1" spans="1:16">
      <c r="A40" s="18">
        <v>6</v>
      </c>
      <c r="B40" s="33" t="s">
        <v>55</v>
      </c>
      <c r="C40" s="33" t="s">
        <v>21</v>
      </c>
      <c r="D40" s="33" t="s">
        <v>56</v>
      </c>
      <c r="E40" s="18">
        <v>2658</v>
      </c>
      <c r="F40" s="33" t="s">
        <v>23</v>
      </c>
      <c r="H40" s="19">
        <v>1</v>
      </c>
      <c r="I40" s="19"/>
      <c r="J40" s="19"/>
      <c r="K40" s="20" t="s">
        <v>57</v>
      </c>
      <c r="L40" s="20"/>
      <c r="M40" s="20" t="s">
        <v>25</v>
      </c>
      <c r="N40" s="5" t="s">
        <v>34</v>
      </c>
      <c r="O40" s="5"/>
      <c r="P40" s="5"/>
    </row>
    <row r="41" s="2" customFormat="1" customHeight="1" spans="1:16">
      <c r="A41" s="21"/>
      <c r="B41" s="21"/>
      <c r="C41" s="21"/>
      <c r="D41" s="21"/>
      <c r="E41" s="21"/>
      <c r="F41" s="21"/>
      <c r="G41" s="19">
        <v>444</v>
      </c>
      <c r="H41" s="19"/>
      <c r="I41" s="19"/>
      <c r="J41" s="19"/>
      <c r="K41" s="20" t="s">
        <v>58</v>
      </c>
      <c r="L41" s="20"/>
      <c r="M41" s="20" t="s">
        <v>25</v>
      </c>
      <c r="N41" s="5"/>
      <c r="O41" s="5"/>
      <c r="P41" s="5"/>
    </row>
    <row r="42" s="2" customFormat="1" customHeight="1" spans="1:16">
      <c r="A42" s="21"/>
      <c r="B42" s="21"/>
      <c r="C42" s="21"/>
      <c r="D42" s="21"/>
      <c r="E42" s="21"/>
      <c r="F42" s="21"/>
      <c r="G42" s="19"/>
      <c r="H42" s="19">
        <v>1</v>
      </c>
      <c r="I42" s="19"/>
      <c r="J42" s="19"/>
      <c r="K42" s="20" t="s">
        <v>58</v>
      </c>
      <c r="L42" s="20"/>
      <c r="M42" s="20" t="s">
        <v>25</v>
      </c>
      <c r="N42" s="5" t="s">
        <v>34</v>
      </c>
      <c r="O42" s="5"/>
      <c r="P42" s="5"/>
    </row>
    <row r="43" s="2" customFormat="1" customHeight="1" spans="1:16">
      <c r="A43" s="21"/>
      <c r="B43" s="21"/>
      <c r="C43" s="21"/>
      <c r="D43" s="21"/>
      <c r="E43" s="21"/>
      <c r="F43" s="21"/>
      <c r="G43" s="19">
        <v>1325</v>
      </c>
      <c r="H43" s="19"/>
      <c r="I43" s="19"/>
      <c r="J43" s="19"/>
      <c r="K43" s="20" t="s">
        <v>59</v>
      </c>
      <c r="L43" s="20"/>
      <c r="M43" s="20" t="s">
        <v>25</v>
      </c>
      <c r="N43" s="5"/>
      <c r="O43" s="5"/>
      <c r="P43" s="5"/>
    </row>
    <row r="44" s="2" customFormat="1" customHeight="1" spans="1:16">
      <c r="A44" s="21"/>
      <c r="B44" s="21"/>
      <c r="C44" s="21"/>
      <c r="D44" s="21"/>
      <c r="E44" s="21"/>
      <c r="F44" s="21"/>
      <c r="G44" s="19"/>
      <c r="H44" s="19">
        <v>1</v>
      </c>
      <c r="I44" s="19"/>
      <c r="J44" s="19"/>
      <c r="K44" s="20" t="s">
        <v>59</v>
      </c>
      <c r="L44" s="20"/>
      <c r="M44" s="20" t="s">
        <v>25</v>
      </c>
      <c r="N44" s="5" t="s">
        <v>34</v>
      </c>
      <c r="O44" s="5"/>
      <c r="P44" s="5"/>
    </row>
    <row r="45" s="2" customFormat="1" customHeight="1" spans="1:16">
      <c r="A45" s="21"/>
      <c r="B45" s="21"/>
      <c r="C45" s="21"/>
      <c r="D45" s="21"/>
      <c r="E45" s="21"/>
      <c r="F45" s="21"/>
      <c r="G45" s="19">
        <v>671</v>
      </c>
      <c r="H45" s="19"/>
      <c r="I45" s="19"/>
      <c r="J45" s="19"/>
      <c r="K45" s="20" t="s">
        <v>60</v>
      </c>
      <c r="L45" s="20"/>
      <c r="M45" s="20" t="s">
        <v>25</v>
      </c>
      <c r="N45" s="5"/>
      <c r="O45" s="5"/>
      <c r="P45" s="5"/>
    </row>
    <row r="46" s="2" customFormat="1" customHeight="1" spans="1:16">
      <c r="A46" s="21"/>
      <c r="B46" s="21"/>
      <c r="C46" s="21"/>
      <c r="D46" s="21"/>
      <c r="E46" s="21"/>
      <c r="F46" s="21"/>
      <c r="G46" s="19"/>
      <c r="H46" s="19">
        <v>1</v>
      </c>
      <c r="I46" s="19"/>
      <c r="J46" s="19"/>
      <c r="K46" s="20" t="s">
        <v>60</v>
      </c>
      <c r="L46" s="20"/>
      <c r="M46" s="20" t="s">
        <v>25</v>
      </c>
      <c r="N46" s="5" t="s">
        <v>34</v>
      </c>
      <c r="O46" s="5"/>
      <c r="P46" s="5"/>
    </row>
    <row r="47" s="2" customFormat="1" customHeight="1" spans="1:16">
      <c r="A47" s="21"/>
      <c r="B47" s="21"/>
      <c r="C47" s="21"/>
      <c r="D47" s="21"/>
      <c r="E47" s="21"/>
      <c r="F47" s="21"/>
      <c r="G47" s="19">
        <v>108</v>
      </c>
      <c r="H47" s="19"/>
      <c r="I47" s="19"/>
      <c r="J47" s="19"/>
      <c r="K47" s="20" t="s">
        <v>61</v>
      </c>
      <c r="L47" s="20"/>
      <c r="M47" s="20" t="s">
        <v>25</v>
      </c>
      <c r="N47" s="5"/>
      <c r="O47" s="5"/>
      <c r="P47" s="5"/>
    </row>
    <row r="48" s="2" customFormat="1" customHeight="1" spans="1:16">
      <c r="A48" s="21"/>
      <c r="B48" s="21"/>
      <c r="C48" s="21"/>
      <c r="D48" s="21"/>
      <c r="E48" s="21"/>
      <c r="F48" s="21"/>
      <c r="G48" s="19"/>
      <c r="H48" s="19">
        <v>3</v>
      </c>
      <c r="I48" s="19"/>
      <c r="J48" s="19"/>
      <c r="K48" s="20" t="s">
        <v>61</v>
      </c>
      <c r="L48" s="20"/>
      <c r="M48" s="20" t="s">
        <v>25</v>
      </c>
      <c r="N48" s="5" t="s">
        <v>26</v>
      </c>
      <c r="O48" s="5" t="str">
        <f>_xlfn.DISPIMG("ID_0C6CB8CCBE9F46DEAEF72953D7C6D1B4",1)</f>
        <v>=DISPIMG("ID_0C6CB8CCBE9F46DEAEF72953D7C6D1B4",1)</v>
      </c>
      <c r="P48" s="5"/>
    </row>
    <row r="49" s="2" customFormat="1" customHeight="1" spans="1:17">
      <c r="A49" s="21"/>
      <c r="B49" s="21"/>
      <c r="C49" s="21"/>
      <c r="D49" s="21"/>
      <c r="E49" s="21"/>
      <c r="F49" s="21"/>
      <c r="G49" s="19"/>
      <c r="H49" s="19">
        <v>1</v>
      </c>
      <c r="I49" s="19"/>
      <c r="J49" s="19"/>
      <c r="K49" s="20" t="s">
        <v>61</v>
      </c>
      <c r="L49" s="20"/>
      <c r="M49" s="20" t="s">
        <v>25</v>
      </c>
      <c r="N49" s="5" t="s">
        <v>32</v>
      </c>
      <c r="O49" s="5" t="str">
        <f>_xlfn.DISPIMG("ID_B7FA1D176CDB404B8D22B0E2C2CD6BCF",1)</f>
        <v>=DISPIMG("ID_B7FA1D176CDB404B8D22B0E2C2CD6BCF",1)</v>
      </c>
      <c r="P49" s="5"/>
    </row>
    <row r="50" s="2" customFormat="1" customHeight="1" spans="1:17">
      <c r="A50" s="21"/>
      <c r="B50" s="21"/>
      <c r="C50" s="21"/>
      <c r="D50" s="21"/>
      <c r="E50" s="21"/>
      <c r="F50" s="21"/>
      <c r="G50" s="19">
        <v>37</v>
      </c>
      <c r="H50" s="19"/>
      <c r="I50" s="19"/>
      <c r="J50" s="19"/>
      <c r="K50" s="20" t="s">
        <v>62</v>
      </c>
      <c r="L50" s="20"/>
      <c r="M50" s="20" t="s">
        <v>25</v>
      </c>
      <c r="N50" s="5"/>
      <c r="O50" s="5"/>
      <c r="P50" s="5"/>
    </row>
    <row r="51" s="2" customFormat="1" customHeight="1" spans="1:17">
      <c r="A51" s="21"/>
      <c r="B51" s="21"/>
      <c r="C51" s="21"/>
      <c r="D51" s="21"/>
      <c r="E51" s="21"/>
      <c r="F51" s="21"/>
      <c r="G51" s="19"/>
      <c r="H51" s="19">
        <v>1</v>
      </c>
      <c r="I51" s="19"/>
      <c r="J51" s="19"/>
      <c r="K51" s="20" t="s">
        <v>62</v>
      </c>
      <c r="L51" s="20"/>
      <c r="M51" s="20" t="s">
        <v>25</v>
      </c>
      <c r="N51" s="5" t="s">
        <v>27</v>
      </c>
      <c r="O51" s="5" t="str">
        <f>_xlfn.DISPIMG("ID_6589091CEB55485FBE68157D341EC323",1)</f>
        <v>=DISPIMG("ID_6589091CEB55485FBE68157D341EC323",1)</v>
      </c>
      <c r="P51" s="5"/>
    </row>
    <row r="52" s="2" customFormat="1" customHeight="1" spans="1:17">
      <c r="A52" s="21"/>
      <c r="B52" s="21"/>
      <c r="C52" s="21"/>
      <c r="D52" s="21"/>
      <c r="E52" s="21"/>
      <c r="F52" s="21"/>
      <c r="G52" s="19">
        <v>63</v>
      </c>
      <c r="H52" s="19"/>
      <c r="I52" s="19"/>
      <c r="J52" s="19"/>
      <c r="K52" s="20" t="s">
        <v>63</v>
      </c>
      <c r="L52" s="20"/>
      <c r="M52" s="20" t="s">
        <v>25</v>
      </c>
      <c r="N52" s="5"/>
      <c r="O52" s="5"/>
      <c r="P52" s="5"/>
    </row>
    <row r="53" s="2" customFormat="1" customHeight="1" spans="1:17">
      <c r="A53" s="21"/>
      <c r="B53" s="21"/>
      <c r="C53" s="21"/>
      <c r="D53" s="21"/>
      <c r="E53" s="21"/>
      <c r="F53" s="21"/>
      <c r="G53" s="19"/>
      <c r="H53" s="19">
        <v>1</v>
      </c>
      <c r="I53" s="19"/>
      <c r="J53" s="19"/>
      <c r="K53" s="20" t="s">
        <v>63</v>
      </c>
      <c r="L53" s="20"/>
      <c r="M53" s="20" t="s">
        <v>25</v>
      </c>
      <c r="N53" s="5" t="s">
        <v>34</v>
      </c>
      <c r="O53" s="5"/>
      <c r="P53" s="5"/>
    </row>
    <row r="54" s="2" customFormat="1" customHeight="1" spans="1:17">
      <c r="A54" s="18">
        <v>7</v>
      </c>
      <c r="B54" s="33" t="s">
        <v>64</v>
      </c>
      <c r="C54" s="33" t="s">
        <v>21</v>
      </c>
      <c r="D54" s="33" t="s">
        <v>65</v>
      </c>
      <c r="E54" s="18">
        <v>1940</v>
      </c>
      <c r="F54" s="33" t="s">
        <v>23</v>
      </c>
      <c r="G54" s="19">
        <v>1093</v>
      </c>
      <c r="H54" s="19"/>
      <c r="I54" s="19"/>
      <c r="J54" s="19"/>
      <c r="K54" s="20" t="s">
        <v>66</v>
      </c>
      <c r="L54" s="20"/>
      <c r="M54" s="20" t="s">
        <v>25</v>
      </c>
      <c r="N54" s="5"/>
      <c r="O54" s="5"/>
      <c r="P54" s="5"/>
    </row>
    <row r="55" s="2" customFormat="1" customHeight="1" spans="1:17">
      <c r="A55" s="21"/>
      <c r="B55" s="21"/>
      <c r="C55" s="21"/>
      <c r="D55" s="21"/>
      <c r="E55" s="21"/>
      <c r="F55" s="21"/>
      <c r="G55" s="19"/>
      <c r="H55" s="19">
        <v>1</v>
      </c>
      <c r="I55" s="19"/>
      <c r="J55" s="19"/>
      <c r="K55" s="20" t="s">
        <v>66</v>
      </c>
      <c r="L55" s="20"/>
      <c r="M55" s="20" t="s">
        <v>25</v>
      </c>
      <c r="N55" s="5" t="s">
        <v>34</v>
      </c>
      <c r="O55" s="5"/>
      <c r="P55" s="5"/>
    </row>
    <row r="56" s="2" customFormat="1" customHeight="1" spans="1:17">
      <c r="A56" s="21"/>
      <c r="B56" s="21"/>
      <c r="C56" s="21"/>
      <c r="D56" s="21"/>
      <c r="E56" s="21"/>
      <c r="F56" s="21"/>
      <c r="G56" s="19">
        <v>708</v>
      </c>
      <c r="H56" s="19"/>
      <c r="I56" s="19"/>
      <c r="J56" s="19"/>
      <c r="K56" s="20" t="s">
        <v>67</v>
      </c>
      <c r="L56" s="20"/>
      <c r="M56" s="20" t="s">
        <v>25</v>
      </c>
      <c r="N56" s="5"/>
      <c r="O56" s="5"/>
      <c r="P56" s="5"/>
    </row>
    <row r="57" s="2" customFormat="1" customHeight="1" spans="1:17">
      <c r="A57" s="21"/>
      <c r="B57" s="21"/>
      <c r="C57" s="21"/>
      <c r="D57" s="21"/>
      <c r="E57" s="21"/>
      <c r="F57" s="21"/>
      <c r="G57" s="19"/>
      <c r="H57" s="19">
        <v>1</v>
      </c>
      <c r="I57" s="19"/>
      <c r="J57" s="19"/>
      <c r="K57" s="20"/>
      <c r="L57" s="20"/>
      <c r="M57" s="20" t="s">
        <v>25</v>
      </c>
      <c r="N57" s="5" t="s">
        <v>68</v>
      </c>
      <c r="O57" s="5" t="str">
        <f>_xlfn.DISPIMG("ID_72CFAB2C97444202A57BF4C36CC4AA05",1)</f>
        <v>=DISPIMG("ID_72CFAB2C97444202A57BF4C36CC4AA05",1)</v>
      </c>
      <c r="P57" s="5"/>
    </row>
    <row r="58" s="2" customFormat="1" customHeight="1" spans="1:17">
      <c r="A58" s="21"/>
      <c r="B58" s="21"/>
      <c r="C58" s="21"/>
      <c r="D58" s="21"/>
      <c r="E58" s="21"/>
      <c r="F58" s="21"/>
      <c r="G58" s="19">
        <v>134</v>
      </c>
      <c r="H58" s="19"/>
      <c r="I58" s="19"/>
      <c r="J58" s="19"/>
      <c r="K58" s="20" t="s">
        <v>69</v>
      </c>
      <c r="L58" s="20"/>
      <c r="M58" s="20" t="s">
        <v>25</v>
      </c>
      <c r="N58" s="5" t="s">
        <v>70</v>
      </c>
      <c r="O58" s="5" t="str">
        <f>_xlfn.DISPIMG("ID_CEB1CC8408DD4DBD84B433B94F6C1AD4",1)</f>
        <v>=DISPIMG("ID_CEB1CC8408DD4DBD84B433B94F6C1AD4",1)</v>
      </c>
      <c r="P58" s="5"/>
    </row>
    <row r="59" s="2" customFormat="1" customHeight="1" spans="1:17">
      <c r="A59" s="21"/>
      <c r="B59" s="21"/>
      <c r="C59" s="21"/>
      <c r="D59" s="21"/>
      <c r="E59" s="21"/>
      <c r="F59" s="21"/>
      <c r="G59" s="19"/>
      <c r="H59" s="19">
        <v>1</v>
      </c>
      <c r="I59" s="19"/>
      <c r="J59" s="19"/>
      <c r="K59" s="20" t="s">
        <v>69</v>
      </c>
      <c r="L59" s="20"/>
      <c r="M59" s="20" t="s">
        <v>25</v>
      </c>
      <c r="N59" s="5"/>
      <c r="O59" s="5" t="s">
        <v>71</v>
      </c>
      <c r="P59" s="2" t="str">
        <f>_xlfn.DISPIMG("ID_66CC7F278A2645049B7EF014272351A1",1)</f>
        <v>=DISPIMG("ID_66CC7F278A2645049B7EF014272351A1",1)</v>
      </c>
    </row>
    <row r="60" s="2" customFormat="1" customHeight="1" spans="1:17">
      <c r="A60" s="21"/>
      <c r="B60" s="21"/>
      <c r="C60" s="21"/>
      <c r="D60" s="21"/>
      <c r="E60" s="21"/>
      <c r="F60" s="21"/>
      <c r="G60" s="19">
        <v>1</v>
      </c>
      <c r="H60" s="19"/>
      <c r="I60" s="19"/>
      <c r="J60" s="19"/>
      <c r="K60" s="20" t="s">
        <v>72</v>
      </c>
      <c r="L60" s="20"/>
      <c r="M60" s="20" t="s">
        <v>25</v>
      </c>
      <c r="N60" s="5"/>
      <c r="O60" s="5"/>
      <c r="P60" s="5"/>
    </row>
    <row r="61" s="2" customFormat="1" customHeight="1" spans="1:17">
      <c r="A61" s="21"/>
      <c r="B61" s="21"/>
      <c r="C61" s="21"/>
      <c r="D61" s="21"/>
      <c r="E61" s="21"/>
      <c r="F61" s="21"/>
      <c r="G61" s="19"/>
      <c r="H61" s="19">
        <v>1</v>
      </c>
      <c r="I61" s="19"/>
      <c r="J61" s="19"/>
      <c r="K61" s="20" t="s">
        <v>72</v>
      </c>
      <c r="L61" s="20"/>
      <c r="M61" s="20" t="s">
        <v>25</v>
      </c>
      <c r="N61" s="5"/>
      <c r="O61" s="5" t="s">
        <v>34</v>
      </c>
      <c r="P61" s="5"/>
    </row>
    <row r="62" s="2" customFormat="1" customHeight="1" spans="1:17">
      <c r="A62" s="18">
        <v>8</v>
      </c>
      <c r="B62" s="33" t="s">
        <v>73</v>
      </c>
      <c r="C62" s="33" t="s">
        <v>74</v>
      </c>
      <c r="D62" s="34" t="s">
        <v>75</v>
      </c>
      <c r="E62" s="18">
        <v>250</v>
      </c>
      <c r="F62" s="33" t="s">
        <v>23</v>
      </c>
      <c r="G62" s="19">
        <v>161</v>
      </c>
      <c r="H62" s="19"/>
      <c r="I62" s="19"/>
      <c r="J62" s="19"/>
      <c r="K62" s="20" t="s">
        <v>76</v>
      </c>
      <c r="L62" s="20"/>
      <c r="M62" s="20" t="s">
        <v>25</v>
      </c>
      <c r="N62" s="5"/>
      <c r="O62" s="5"/>
      <c r="P62" s="5"/>
    </row>
    <row r="63" s="2" customFormat="1" customHeight="1" spans="1:17">
      <c r="A63" s="21"/>
      <c r="B63" s="21"/>
      <c r="C63" s="21"/>
      <c r="D63" s="24"/>
      <c r="E63" s="21"/>
      <c r="F63" s="21"/>
      <c r="G63" s="19"/>
      <c r="H63" s="19">
        <v>11</v>
      </c>
      <c r="I63" s="19"/>
      <c r="J63" s="19"/>
      <c r="K63" s="20" t="s">
        <v>76</v>
      </c>
      <c r="L63" s="20"/>
      <c r="M63" s="20" t="s">
        <v>25</v>
      </c>
      <c r="N63" s="5" t="s">
        <v>26</v>
      </c>
      <c r="O63" s="5" t="str">
        <f>_xlfn.DISPIMG("ID_64BC3E62507B4B4A911D819ECF0A71F2",1)</f>
        <v>=DISPIMG("ID_64BC3E62507B4B4A911D819ECF0A71F2",1)</v>
      </c>
      <c r="P63" s="5" t="str">
        <f>_xlfn.DISPIMG("ID_EE62157F85734D2DA647A5584DCE60C6",1)</f>
        <v>=DISPIMG("ID_EE62157F85734D2DA647A5584DCE60C6",1)</v>
      </c>
      <c r="Q63" s="5" t="str">
        <f>_xlfn.DISPIMG("ID_3655EEFB988C4CE28B47B10CC44A21AC",1)</f>
        <v>=DISPIMG("ID_3655EEFB988C4CE28B47B10CC44A21AC",1)</v>
      </c>
    </row>
    <row r="64" s="2" customFormat="1" customHeight="1" spans="1:17">
      <c r="A64" s="21"/>
      <c r="B64" s="21"/>
      <c r="C64" s="21"/>
      <c r="D64" s="24"/>
      <c r="E64" s="21"/>
      <c r="F64" s="21"/>
      <c r="G64" s="19"/>
      <c r="H64" s="19">
        <v>1</v>
      </c>
      <c r="I64" s="19"/>
      <c r="J64" s="19"/>
      <c r="K64" s="20" t="s">
        <v>76</v>
      </c>
      <c r="L64" s="20"/>
      <c r="M64" s="20" t="s">
        <v>25</v>
      </c>
      <c r="N64" s="5" t="s">
        <v>34</v>
      </c>
      <c r="O64" s="5" t="str">
        <f>_xlfn.DISPIMG("ID_6253315E3E244907B841C18394E00331",1)</f>
        <v>=DISPIMG("ID_6253315E3E244907B841C18394E00331",1)</v>
      </c>
      <c r="P64" s="5"/>
    </row>
    <row r="65" s="2" customFormat="1" customHeight="1" spans="1:17">
      <c r="A65" s="21"/>
      <c r="B65" s="21"/>
      <c r="C65" s="21"/>
      <c r="D65" s="24"/>
      <c r="E65" s="21"/>
      <c r="F65" s="21"/>
      <c r="G65" s="19">
        <v>15</v>
      </c>
      <c r="H65" s="19"/>
      <c r="I65" s="19"/>
      <c r="J65" s="19"/>
      <c r="K65" s="20" t="s">
        <v>77</v>
      </c>
      <c r="L65" s="20"/>
      <c r="M65" s="20" t="s">
        <v>25</v>
      </c>
      <c r="N65" s="5"/>
      <c r="O65" s="5"/>
      <c r="P65" s="5"/>
    </row>
    <row r="66" s="2" customFormat="1" customHeight="1" spans="1:17">
      <c r="A66" s="21"/>
      <c r="B66" s="21"/>
      <c r="C66" s="21"/>
      <c r="D66" s="24"/>
      <c r="E66" s="21"/>
      <c r="F66" s="21"/>
      <c r="G66" s="19"/>
      <c r="H66" s="19">
        <v>1</v>
      </c>
      <c r="I66" s="19"/>
      <c r="J66" s="19"/>
      <c r="K66" s="20" t="s">
        <v>77</v>
      </c>
      <c r="L66" s="20"/>
      <c r="M66" s="20" t="s">
        <v>25</v>
      </c>
      <c r="N66" s="5" t="s">
        <v>34</v>
      </c>
      <c r="O66" s="5"/>
      <c r="P66" s="5"/>
    </row>
    <row r="67" s="2" customFormat="1" customHeight="1" spans="1:17">
      <c r="A67" s="21"/>
      <c r="B67" s="21"/>
      <c r="C67" s="21"/>
      <c r="D67" s="24"/>
      <c r="E67" s="21"/>
      <c r="F67" s="21"/>
      <c r="G67" s="19">
        <v>60</v>
      </c>
      <c r="H67" s="19"/>
      <c r="I67" s="19"/>
      <c r="J67" s="19"/>
      <c r="K67" s="20" t="s">
        <v>78</v>
      </c>
      <c r="L67" s="20"/>
      <c r="M67" s="20" t="s">
        <v>25</v>
      </c>
      <c r="N67" s="5"/>
      <c r="O67" s="5"/>
      <c r="P67" s="5"/>
    </row>
    <row r="68" s="2" customFormat="1" customHeight="1" spans="1:17">
      <c r="A68" s="22"/>
      <c r="B68" s="22"/>
      <c r="C68" s="22"/>
      <c r="D68" s="25"/>
      <c r="E68" s="22"/>
      <c r="F68" s="22"/>
      <c r="G68" s="19"/>
      <c r="H68" s="19">
        <v>1</v>
      </c>
      <c r="I68" s="19"/>
      <c r="J68" s="19"/>
      <c r="K68" s="20" t="s">
        <v>78</v>
      </c>
      <c r="L68" s="20"/>
      <c r="M68" s="20" t="s">
        <v>25</v>
      </c>
      <c r="N68" s="5" t="s">
        <v>27</v>
      </c>
      <c r="O68" s="5" t="str">
        <f>_xlfn.DISPIMG("ID_D467365F955C4F908252954BB3F84344",1)</f>
        <v>=DISPIMG("ID_D467365F955C4F908252954BB3F84344",1)</v>
      </c>
    </row>
    <row r="69" s="2" customFormat="1" customHeight="1" spans="1:17">
      <c r="A69" s="18">
        <v>9</v>
      </c>
      <c r="B69" s="33" t="s">
        <v>79</v>
      </c>
      <c r="C69" s="33" t="s">
        <v>74</v>
      </c>
      <c r="D69" s="33" t="s">
        <v>80</v>
      </c>
      <c r="E69" s="18">
        <v>240</v>
      </c>
      <c r="F69" s="33" t="s">
        <v>23</v>
      </c>
      <c r="G69" s="19">
        <v>199</v>
      </c>
      <c r="H69" s="19"/>
      <c r="I69" s="19"/>
      <c r="J69" s="19"/>
      <c r="K69" s="20" t="s">
        <v>81</v>
      </c>
      <c r="L69" s="20"/>
      <c r="M69" s="20" t="s">
        <v>25</v>
      </c>
      <c r="N69" s="5"/>
      <c r="O69" s="5"/>
      <c r="P69" s="5"/>
    </row>
    <row r="70" s="2" customFormat="1" customHeight="1" spans="1:17">
      <c r="A70" s="21"/>
      <c r="B70" s="21"/>
      <c r="C70" s="21"/>
      <c r="D70" s="21"/>
      <c r="E70" s="21"/>
      <c r="F70" s="21"/>
      <c r="G70" s="19"/>
      <c r="H70" s="19">
        <v>20</v>
      </c>
      <c r="I70" s="19"/>
      <c r="J70" s="19"/>
      <c r="K70" s="20" t="s">
        <v>81</v>
      </c>
      <c r="L70" s="20"/>
      <c r="M70" s="20" t="s">
        <v>25</v>
      </c>
      <c r="N70" s="5" t="s">
        <v>26</v>
      </c>
      <c r="O70" s="5" t="str">
        <f>_xlfn.DISPIMG("ID_E7CF769B9E8648FC9F151963628A4D47",1)</f>
        <v>=DISPIMG("ID_E7CF769B9E8648FC9F151963628A4D47",1)</v>
      </c>
      <c r="P70" s="5" t="str">
        <f>_xlfn.DISPIMG("ID_03CEB918F09D4F4AA5998A77413B2055",1)</f>
        <v>=DISPIMG("ID_03CEB918F09D4F4AA5998A77413B2055",1)</v>
      </c>
      <c r="Q70" s="2" t="str">
        <f>_xlfn.DISPIMG("ID_09AFEC0A4D674532B103F1A4B171D220",1)</f>
        <v>=DISPIMG("ID_09AFEC0A4D674532B103F1A4B171D220",1)</v>
      </c>
    </row>
    <row r="71" s="2" customFormat="1" customHeight="1" spans="1:17">
      <c r="A71" s="21"/>
      <c r="B71" s="21"/>
      <c r="C71" s="21"/>
      <c r="D71" s="21"/>
      <c r="E71" s="21"/>
      <c r="F71" s="21"/>
      <c r="G71" s="19"/>
      <c r="H71" s="19">
        <v>1</v>
      </c>
      <c r="I71" s="19"/>
      <c r="J71" s="19"/>
      <c r="K71" s="20" t="s">
        <v>81</v>
      </c>
      <c r="L71" s="20"/>
      <c r="M71" s="20" t="s">
        <v>25</v>
      </c>
      <c r="N71" s="5" t="s">
        <v>27</v>
      </c>
      <c r="O71" s="5"/>
      <c r="P71" s="5"/>
    </row>
    <row r="72" s="2" customFormat="1" customHeight="1" spans="1:17">
      <c r="A72" s="21"/>
      <c r="B72" s="21"/>
      <c r="C72" s="21"/>
      <c r="D72" s="21"/>
      <c r="E72" s="21"/>
      <c r="F72" s="21"/>
      <c r="G72" s="19">
        <v>8</v>
      </c>
      <c r="H72" s="19"/>
      <c r="I72" s="19"/>
      <c r="J72" s="19"/>
      <c r="K72" s="20" t="s">
        <v>82</v>
      </c>
      <c r="L72" s="20"/>
      <c r="M72" s="20" t="s">
        <v>25</v>
      </c>
      <c r="N72" s="5"/>
      <c r="O72" s="5"/>
      <c r="P72" s="5"/>
    </row>
    <row r="73" s="2" customFormat="1" customHeight="1" spans="1:17">
      <c r="A73" s="21"/>
      <c r="B73" s="21"/>
      <c r="C73" s="21"/>
      <c r="D73" s="21"/>
      <c r="E73" s="21"/>
      <c r="F73" s="21"/>
      <c r="G73" s="19"/>
      <c r="H73" s="19">
        <v>1</v>
      </c>
      <c r="I73" s="19"/>
      <c r="J73" s="19"/>
      <c r="K73" s="20" t="s">
        <v>82</v>
      </c>
      <c r="L73" s="20"/>
      <c r="M73" s="20" t="s">
        <v>25</v>
      </c>
      <c r="N73" s="5" t="s">
        <v>34</v>
      </c>
      <c r="O73" s="5"/>
      <c r="P73" s="5"/>
    </row>
    <row r="74" s="2" customFormat="1" customHeight="1" spans="1:17">
      <c r="A74" s="21"/>
      <c r="B74" s="21"/>
      <c r="C74" s="21"/>
      <c r="D74" s="21"/>
      <c r="E74" s="21"/>
      <c r="F74" s="21"/>
      <c r="G74" s="19">
        <v>10</v>
      </c>
      <c r="H74" s="19"/>
      <c r="I74" s="19"/>
      <c r="J74" s="19"/>
      <c r="K74" s="20" t="s">
        <v>83</v>
      </c>
      <c r="L74" s="20"/>
      <c r="M74" s="20" t="s">
        <v>25</v>
      </c>
      <c r="N74" s="5"/>
      <c r="O74" s="5"/>
      <c r="P74" s="5"/>
    </row>
    <row r="75" s="2" customFormat="1" customHeight="1" spans="1:17">
      <c r="A75" s="22"/>
      <c r="B75" s="22"/>
      <c r="C75" s="22"/>
      <c r="D75" s="22"/>
      <c r="E75" s="22"/>
      <c r="F75" s="22"/>
      <c r="G75" s="19"/>
      <c r="H75" s="19">
        <v>1</v>
      </c>
      <c r="I75" s="19"/>
      <c r="J75" s="19"/>
      <c r="K75" s="20" t="s">
        <v>83</v>
      </c>
      <c r="L75" s="20"/>
      <c r="M75" s="20" t="s">
        <v>25</v>
      </c>
      <c r="N75" s="5" t="s">
        <v>34</v>
      </c>
      <c r="O75" s="5"/>
      <c r="P75" s="5"/>
    </row>
    <row r="76" s="2" customFormat="1" customHeight="1" spans="1:17">
      <c r="A76" s="11" t="s">
        <v>84</v>
      </c>
      <c r="B76" s="9"/>
      <c r="C76" s="10"/>
      <c r="D76" s="26"/>
      <c r="E76" s="27">
        <f>SUM(E6:E74)</f>
        <v>12749</v>
      </c>
      <c r="F76" s="28"/>
      <c r="G76" s="27">
        <f>SUM(G6:G75)</f>
        <v>12679</v>
      </c>
      <c r="H76" s="27">
        <f>SUM(H6:H75)</f>
        <v>70</v>
      </c>
      <c r="I76" s="11"/>
      <c r="J76" s="11"/>
      <c r="K76" s="11"/>
      <c r="L76" s="11"/>
      <c r="M76" s="11"/>
      <c r="N76" s="5"/>
      <c r="O76" s="5"/>
      <c r="P76" s="5"/>
    </row>
    <row r="77" s="1" customFormat="1" customHeight="1" spans="1:17">
      <c r="A77" s="11"/>
      <c r="B77" s="9"/>
      <c r="C77" s="10"/>
      <c r="D77" s="26"/>
      <c r="E77" s="27"/>
      <c r="F77" s="28"/>
      <c r="G77" s="27"/>
      <c r="H77" s="27"/>
      <c r="I77" s="11" t="s">
        <v>85</v>
      </c>
      <c r="J77" s="11">
        <v>0</v>
      </c>
      <c r="K77" s="11"/>
      <c r="L77" s="11"/>
      <c r="M77" s="11"/>
      <c r="N77" s="5"/>
      <c r="O77" s="5"/>
      <c r="P77" s="5"/>
    </row>
    <row r="78" customHeight="1" spans="1:17">
      <c r="A78" s="11" t="s">
        <v>86</v>
      </c>
      <c r="B78" s="9" t="s">
        <v>87</v>
      </c>
      <c r="C78" s="11"/>
      <c r="D78" s="26"/>
      <c r="E78" s="11"/>
      <c r="F78" s="11"/>
      <c r="G78" s="11"/>
      <c r="H78" s="11"/>
      <c r="I78" s="11"/>
      <c r="J78" s="11"/>
      <c r="K78" s="11"/>
      <c r="L78" s="11"/>
      <c r="M78" s="11"/>
    </row>
    <row r="79" s="1" customFormat="1" customHeight="1" spans="1:17">
      <c r="A79" s="29" t="s">
        <v>88</v>
      </c>
      <c r="B79" s="30"/>
      <c r="C79" s="29"/>
      <c r="D79" s="29"/>
      <c r="E79" s="29"/>
      <c r="F79" s="29"/>
      <c r="G79" s="29"/>
      <c r="H79" s="29"/>
      <c r="I79" s="29"/>
      <c r="J79" s="11"/>
      <c r="K79" s="11"/>
      <c r="L79" s="11"/>
      <c r="M79" s="11"/>
      <c r="N79" s="5"/>
      <c r="O79" s="5"/>
      <c r="P79" s="5"/>
    </row>
    <row r="80" s="1" customFormat="1" customHeight="1" spans="1:17">
      <c r="A80" s="9" t="s">
        <v>89</v>
      </c>
      <c r="B80" s="9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5"/>
      <c r="O80" s="5"/>
      <c r="P80" s="5"/>
    </row>
    <row r="81" customHeight="1" spans="1:13">
      <c r="A81" s="31" t="s">
        <v>90</v>
      </c>
      <c r="B81" s="31"/>
      <c r="C81" s="32"/>
      <c r="D81" s="32"/>
      <c r="E81" s="31"/>
      <c r="F81" s="31"/>
      <c r="G81" s="31"/>
      <c r="H81" s="31"/>
      <c r="I81" s="31"/>
      <c r="J81" s="31"/>
      <c r="K81" s="31"/>
      <c r="L81" s="31"/>
      <c r="M81" s="31"/>
    </row>
  </sheetData>
  <mergeCells count="85">
    <mergeCell ref="A1:M1"/>
    <mergeCell ref="L2:M2"/>
    <mergeCell ref="L3:M3"/>
    <mergeCell ref="G4:H4"/>
    <mergeCell ref="I4:J4"/>
    <mergeCell ref="A79:I79"/>
    <mergeCell ref="A81:M81"/>
    <mergeCell ref="A4:A5"/>
    <mergeCell ref="A6:A11"/>
    <mergeCell ref="A12:A16"/>
    <mergeCell ref="A17:A18"/>
    <mergeCell ref="A19:A21"/>
    <mergeCell ref="A22:A39"/>
    <mergeCell ref="A40:A53"/>
    <mergeCell ref="A54:A61"/>
    <mergeCell ref="A62:A68"/>
    <mergeCell ref="A69:A75"/>
    <mergeCell ref="A76:A77"/>
    <mergeCell ref="B4:B5"/>
    <mergeCell ref="B6:B11"/>
    <mergeCell ref="B12:B16"/>
    <mergeCell ref="B17:B18"/>
    <mergeCell ref="B19:B21"/>
    <mergeCell ref="B22:B39"/>
    <mergeCell ref="B40:B53"/>
    <mergeCell ref="B54:B61"/>
    <mergeCell ref="B62:B68"/>
    <mergeCell ref="B69:B75"/>
    <mergeCell ref="B76:B77"/>
    <mergeCell ref="C4:C5"/>
    <mergeCell ref="C6:C11"/>
    <mergeCell ref="C12:C16"/>
    <mergeCell ref="C17:C18"/>
    <mergeCell ref="C19:C21"/>
    <mergeCell ref="C22:C39"/>
    <mergeCell ref="C40:C53"/>
    <mergeCell ref="C54:C61"/>
    <mergeCell ref="C62:C68"/>
    <mergeCell ref="C69:C75"/>
    <mergeCell ref="C76:C77"/>
    <mergeCell ref="D4:D5"/>
    <mergeCell ref="D6:D11"/>
    <mergeCell ref="D12:D16"/>
    <mergeCell ref="D17:D18"/>
    <mergeCell ref="D19:D21"/>
    <mergeCell ref="D22:D39"/>
    <mergeCell ref="D40:D53"/>
    <mergeCell ref="D54:D61"/>
    <mergeCell ref="D62:D68"/>
    <mergeCell ref="D69:D75"/>
    <mergeCell ref="D76:D77"/>
    <mergeCell ref="E4:E5"/>
    <mergeCell ref="E6:E11"/>
    <mergeCell ref="E12:E16"/>
    <mergeCell ref="E17:E18"/>
    <mergeCell ref="E19:E21"/>
    <mergeCell ref="E22:E39"/>
    <mergeCell ref="E40:E53"/>
    <mergeCell ref="E54:E61"/>
    <mergeCell ref="E62:E68"/>
    <mergeCell ref="E69:E75"/>
    <mergeCell ref="E76:E77"/>
    <mergeCell ref="F4:F5"/>
    <mergeCell ref="F6:F11"/>
    <mergeCell ref="F12:F16"/>
    <mergeCell ref="F17:F18"/>
    <mergeCell ref="F19:F21"/>
    <mergeCell ref="F22:F39"/>
    <mergeCell ref="F40:F53"/>
    <mergeCell ref="F54:F61"/>
    <mergeCell ref="F62:F68"/>
    <mergeCell ref="F69:F75"/>
    <mergeCell ref="F76:F77"/>
    <mergeCell ref="G76:G77"/>
    <mergeCell ref="H76:H77"/>
    <mergeCell ref="K4:K5"/>
    <mergeCell ref="L4:L5"/>
    <mergeCell ref="L76:L77"/>
    <mergeCell ref="M4:M5"/>
    <mergeCell ref="M76:M77"/>
    <mergeCell ref="N58:N61"/>
    <mergeCell ref="A2:B3"/>
    <mergeCell ref="C2:F3"/>
    <mergeCell ref="G2:J3"/>
    <mergeCell ref="J79:M80"/>
  </mergeCells>
  <pageMargins left="0.0777777777777778" right="0.118055555555556" top="0.313888888888889" bottom="0.432638888888889" header="0.313888888888889" footer="0.235416666666667"/>
  <pageSetup paperSize="9" scale="91" fitToHeight="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叽里咕噜</cp:lastModifiedBy>
  <dcterms:created xsi:type="dcterms:W3CDTF">2006-09-16T00:00:00Z</dcterms:created>
  <cp:lastPrinted>2019-02-14T07:31:00Z</cp:lastPrinted>
  <dcterms:modified xsi:type="dcterms:W3CDTF">2026-06-20T05:49:37Z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KSOReadingLayout">
    <vt:bool>true</vt:bool>
  </property>
  <property fmtid="{D5CDD505-2E9C-101B-9397-08002B2CF9AE}" pid="4" name="ICV">
    <vt:lpwstr>9BC6F766F1A34DCCB30103BF658F5878_13</vt:lpwstr>
  </property>
  <property fmtid="{D5CDD505-2E9C-101B-9397-08002B2CF9AE}" pid="5" name="CalculationRule">
    <vt:i4>0</vt:i4>
  </property>
</Properties>
</file>