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Sheet1!$A$1:$L$120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61" name="ID_C25D4A68D4F743279D1F5F70E66C1D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106650" y="13385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2" name="ID_3191CB3A4CA040A8B3D78C010863E0A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792450" y="13385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5" name="ID_97E3F89A54784D69B7C92B5E326B69F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20850" y="13073380"/>
          <a:ext cx="10287000" cy="1828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6" name="ID_C65D257123324246B9F34EBC23C807F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420850" y="16007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7" name="ID_FEBF73241C4C4A3F8BF1DDEB0BBBDC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106650" y="162737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8" name="ID_9731EBE1F5E446978B69FFD9358F5BC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420850" y="16540480"/>
          <a:ext cx="10287000" cy="1828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9" name="ID_9A41065A8E484C83A80F980C7B07482D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106650" y="16052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0" name="ID_1177D4FCD2F144D6AAA7856DB4DFFB7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420850" y="18674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1" name="ID_DCF3474429664305AD23B640CF8CB76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420850" y="208076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2" name="ID_924E0E52CA744E9BB187FBBFB417550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420850" y="200075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3" name="ID_0D7A1DD510CB437D932DE2C01638486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420850" y="221411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4" name="ID_9EB30C87F6B54FF89BA92A70058DACB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106650" y="256082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5" name="ID_0B48875251C4436A8B868E9AD81CF9B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106650" y="250748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6" name="ID_E604E9265B544C1CB5D43CF6F81ED70C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420850" y="29342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7" name="ID_9A71492C1DD24E8FB87522B33863FA3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4420850" y="34721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8" name="ID_141075FA8332414989423514781A8ACA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4420850" y="29387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9" name="ID_344969F8F6124B89B6CBA5D14D5F75E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4420850" y="2672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0" name="ID_2AC3348A48A846ACB53452105C74FBE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106650" y="2672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1" name="ID_5947F7B1538144748844E2FF0364748C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106650" y="42722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2" name="ID_892D282A9F4343BAB97D8B423F10F92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4420850" y="5339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3" name="ID_740D0CC3E43A4E31B3C135B0FE742C2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106650" y="53390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4" name="ID_A975DA02430A45D49550F34FD2C482C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106650" y="40055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5" name="ID_930BAC15D99C4885B2109880A127B69B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4420850" y="5072380"/>
          <a:ext cx="10715625" cy="14287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<sst xmlns="http://schemas.openxmlformats.org/spreadsheetml/2006/main" count="318" uniqueCount="158">
  <si>
    <t>仓储/电商公司：义乌昌仓进出口有限公司保税仓理货报告</t>
  </si>
  <si>
    <t>核注清单号：QD292526I000088840</t>
  </si>
  <si>
    <t>二线</t>
  </si>
  <si>
    <t>商家（账册号）：</t>
  </si>
  <si>
    <t>预录入号：</t>
  </si>
  <si>
    <t>到货时间：年月号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</si>
  <si>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</si>
  <si>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</si>
  <si>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</si>
  <si>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</si>
  <si>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</si>
  <si>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</si>
  <si>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</si>
  <si>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</si>
  <si>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</si>
  <si>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</si>
  <si>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</si>
  <si>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</si>
  <si>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</si>
  <si>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</si>
  <si>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r>
      <t>ELIZABETHARDEN</t>
    </r>
    <r>
      <rPr>
        <sz val="11"/>
        <rFont val="宋体"/>
        <charset val="134"/>
      </rPr>
      <t>伊丽莎白雅顿第五大道香水</t>
    </r>
    <r>
      <rPr>
        <sz val="11"/>
        <rFont val="Calibri"/>
        <charset val="134"/>
      </rPr>
      <t>EDP125ML</t>
    </r>
  </si>
  <si>
    <t>085805390600</t>
  </si>
  <si>
    <t>瓶</t>
  </si>
  <si>
    <t>Y25508C</t>
  </si>
  <si>
    <t>均有磨损</t>
  </si>
  <si>
    <t>变形</t>
  </si>
  <si>
    <r>
      <rPr>
        <sz val="10"/>
        <rFont val="宋体"/>
        <charset val="134"/>
      </rPr>
      <t>变形</t>
    </r>
    <r>
      <rPr>
        <sz val="10"/>
        <rFont val="Calibri"/>
        <charset val="134"/>
      </rPr>
      <t>+</t>
    </r>
    <r>
      <rPr>
        <sz val="10"/>
        <rFont val="宋体"/>
        <charset val="134"/>
      </rPr>
      <t>鉴真</t>
    </r>
  </si>
  <si>
    <t>Y25602C</t>
  </si>
  <si>
    <t>鉴定</t>
  </si>
  <si>
    <t>ELIZABETHARDEN伊丽莎白雅顿第五大道香水EDP125ML简装</t>
  </si>
  <si>
    <t>085805950149</t>
  </si>
  <si>
    <t>Y25120A</t>
  </si>
  <si>
    <t>标签破损</t>
  </si>
  <si>
    <t>磨损</t>
  </si>
  <si>
    <t>爱马仕尼罗河花园EDT30ML/瓶</t>
  </si>
  <si>
    <t>拆套</t>
  </si>
  <si>
    <t>3346131101375</t>
  </si>
  <si>
    <t>2029/4/24</t>
  </si>
  <si>
    <t>37660</t>
  </si>
  <si>
    <t>膜破</t>
  </si>
  <si>
    <t>37990</t>
  </si>
  <si>
    <t>HERMES爱马仕尼罗河花园香水EDT100ML</t>
  </si>
  <si>
    <t>3346138900087</t>
  </si>
  <si>
    <t>2029/4/15</t>
  </si>
  <si>
    <t>38422</t>
  </si>
  <si>
    <t>HERMES爱马仕尼罗河花园香水EDT50ML</t>
  </si>
  <si>
    <t>3346138900094</t>
  </si>
  <si>
    <t>2029/3/10</t>
  </si>
  <si>
    <t>37786</t>
  </si>
  <si>
    <t>GUERLAIN娇兰雪梨冰沙香水EDT75ML</t>
  </si>
  <si>
    <t>3346470144026</t>
  </si>
  <si>
    <t>5K01</t>
  </si>
  <si>
    <t>6D01</t>
  </si>
  <si>
    <t>DIOR迪奥桀骜男士香水EDC75ML</t>
  </si>
  <si>
    <t>3348901126342</t>
  </si>
  <si>
    <t>5C1X</t>
  </si>
  <si>
    <t>5E01</t>
  </si>
  <si>
    <t>DIOR迪奥玫瑰小姐香水EDT100ML</t>
  </si>
  <si>
    <t>3348901500838</t>
  </si>
  <si>
    <t>6A01</t>
  </si>
  <si>
    <t>圣罗兰YSL黑色奥飘茗女士香水浓香50ML</t>
  </si>
  <si>
    <t>3365440787919</t>
  </si>
  <si>
    <t>38ZN003</t>
  </si>
  <si>
    <t>COACH蔻驰同名女士香水EDP30ML</t>
  </si>
  <si>
    <t>3386460078320</t>
  </si>
  <si>
    <t>AFR28R021A</t>
  </si>
  <si>
    <t>AFR45R280</t>
  </si>
  <si>
    <t>COACH蔻驰同名男士香水EDT60ML</t>
  </si>
  <si>
    <t>3386460086332</t>
  </si>
  <si>
    <t>AFR36R223</t>
  </si>
  <si>
    <t>AFR46R275A</t>
  </si>
  <si>
    <t>COACH蔻驰花馥蕊香女士香水EDP50ML</t>
  </si>
  <si>
    <t>3386460095358</t>
  </si>
  <si>
    <t>AFR14R071</t>
  </si>
  <si>
    <t>圣罗兰自由之水香水</t>
  </si>
  <si>
    <t>3614272648418</t>
  </si>
  <si>
    <t>38A2006</t>
  </si>
  <si>
    <t>有标签</t>
  </si>
  <si>
    <t>38A201A</t>
  </si>
  <si>
    <t>GIORGIOARMANI阿玛尼MYWAY自我无界香水EDP50ML</t>
  </si>
  <si>
    <t>3614272907676</t>
  </si>
  <si>
    <t>38A100J</t>
  </si>
  <si>
    <t>GIORGIOARMAN阿玛尼MYWAY自我无界香水EDP90ML</t>
  </si>
  <si>
    <t>3614272907690</t>
  </si>
  <si>
    <t>38Z000E</t>
  </si>
  <si>
    <t>38ZN02J</t>
  </si>
  <si>
    <t>LANCOME兰蔻IDOLE是我香水EDP100ML</t>
  </si>
  <si>
    <t>3614273069175</t>
  </si>
  <si>
    <t>38A402J</t>
  </si>
  <si>
    <t>塑封膜破损</t>
  </si>
  <si>
    <t>YSL圣罗兰自由之水香水EDT50ML</t>
  </si>
  <si>
    <t>3614273321792</t>
  </si>
  <si>
    <t>38Z002N</t>
  </si>
  <si>
    <t>BURBERRY博柏利花与她果漾香水EDT30ML</t>
  </si>
  <si>
    <t>3616301975700</t>
  </si>
  <si>
    <t>5311</t>
  </si>
  <si>
    <t>BURBERRY博柏利花与她果漾香水EDT50ML</t>
  </si>
  <si>
    <t>3616301975748</t>
  </si>
  <si>
    <t>6035</t>
  </si>
  <si>
    <t>鉴真1</t>
  </si>
  <si>
    <t>GUCCI古驰绮梦馥栀女士香水EDP100ML</t>
  </si>
  <si>
    <t>3616305275745</t>
  </si>
  <si>
    <t>6063</t>
  </si>
  <si>
    <r>
      <rPr>
        <sz val="11"/>
        <rFont val="Calibri"/>
        <charset val="134"/>
      </rPr>
      <t>CHLOE</t>
    </r>
    <r>
      <rPr>
        <sz val="11"/>
        <rFont val="宋体"/>
        <charset val="134"/>
      </rPr>
      <t>蔻依肉丝带香水</t>
    </r>
    <r>
      <rPr>
        <sz val="11"/>
        <rFont val="Calibri"/>
        <charset val="134"/>
      </rPr>
      <t>EDP20ML</t>
    </r>
  </si>
  <si>
    <r>
      <rPr>
        <sz val="11"/>
        <rFont val="宋体"/>
        <charset val="134"/>
      </rPr>
      <t>两件套：</t>
    </r>
    <r>
      <rPr>
        <sz val="11"/>
        <rFont val="Calibri"/>
        <charset val="134"/>
      </rPr>
      <t>'
3616307200288</t>
    </r>
  </si>
  <si>
    <t>3616307200288-A</t>
  </si>
  <si>
    <t>5286B3</t>
  </si>
  <si>
    <t>无膜</t>
  </si>
  <si>
    <t>无膜鉴定</t>
  </si>
  <si>
    <t>5316L1</t>
  </si>
  <si>
    <t>5316L2</t>
  </si>
  <si>
    <t>变形鉴定</t>
  </si>
  <si>
    <t>5316p1</t>
  </si>
  <si>
    <r>
      <rPr>
        <sz val="11"/>
        <rFont val="Calibri"/>
        <charset val="134"/>
      </rPr>
      <t>CHLOE</t>
    </r>
    <r>
      <rPr>
        <sz val="11"/>
        <rFont val="宋体"/>
        <charset val="134"/>
      </rPr>
      <t>蔻依小猪包香水</t>
    </r>
    <r>
      <rPr>
        <sz val="11"/>
        <rFont val="Calibri"/>
        <charset val="134"/>
      </rPr>
      <t>EDP20ML</t>
    </r>
  </si>
  <si>
    <t>3616307200288-B</t>
  </si>
  <si>
    <t>PENHALIGONS潘海利根月亮女神女士香水EDT100ML</t>
  </si>
  <si>
    <t>法国</t>
  </si>
  <si>
    <t>5056245035579</t>
  </si>
  <si>
    <t>BVLGARI宝格丽欢沁玫香香水EDT75ML</t>
  </si>
  <si>
    <t>783320417023</t>
  </si>
  <si>
    <t>00S77L1</t>
  </si>
  <si>
    <t>00S78L1</t>
  </si>
  <si>
    <t>BVLGARI宝格丽空谷之雨男士香水EDP100ML</t>
  </si>
  <si>
    <t>783320419461</t>
  </si>
  <si>
    <t>20R88D1</t>
  </si>
  <si>
    <t>BVLGARI宝格丽大吉岭茶香水EDT新款50ML</t>
  </si>
  <si>
    <t>783320425424</t>
  </si>
  <si>
    <t>00T24D2X</t>
  </si>
  <si>
    <t>批次模糊</t>
  </si>
  <si>
    <t>10T12L1</t>
  </si>
  <si>
    <t>LOEWE罗意威事后清晨001男士香水EDT50ML</t>
  </si>
  <si>
    <t>8426017063050</t>
  </si>
  <si>
    <t>01125635</t>
  </si>
  <si>
    <t>LOEWE罗意威黑色圆舞曲男士香水EDP50ML</t>
  </si>
  <si>
    <t>8426017070140</t>
  </si>
  <si>
    <t>01064654</t>
  </si>
  <si>
    <t>01152604</t>
  </si>
  <si>
    <t>LOEWE罗意威黑色圆舞曲男士香水EDP100ML</t>
  </si>
  <si>
    <t>8426017070188</t>
  </si>
  <si>
    <t>01014675</t>
  </si>
  <si>
    <t>01111677</t>
  </si>
  <si>
    <t>LOEWE罗意威奇迹天光香水EDT50ML</t>
  </si>
  <si>
    <t>8426017070379</t>
  </si>
  <si>
    <t>01086611</t>
  </si>
  <si>
    <t>LOEWE罗意威奇迹天光香水EDT100ML</t>
  </si>
  <si>
    <t>8426017070393</t>
  </si>
  <si>
    <t>01028603</t>
  </si>
  <si>
    <t>5056245051616</t>
  </si>
  <si>
    <t>60971</t>
  </si>
  <si>
    <t>合计</t>
  </si>
  <si>
    <t>差异合计：</t>
  </si>
  <si>
    <t>备注：</t>
  </si>
  <si>
    <t>数据单位：以向海关申报单位为准。</t>
  </si>
  <si>
    <t>理货时间(日期）：2026年08月号</t>
  </si>
  <si>
    <t>增值拆套：4000套</t>
  </si>
  <si>
    <t xml:space="preserve"> </t>
  </si>
  <si>
    <t>跨境仓库B1</t>
  </si>
  <si>
    <t xml:space="preserve">      本报告以打印版本为准，手写（或涂改）无效。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</si>
</sst>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44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9"/>
      <color indexed="8"/>
      <name val="宋体"/>
      <charset val="134"/>
    </font>
    <font>
      <sz val="11"/>
      <name val="Calibri"/>
      <charset val="134"/>
    </font>
    <font>
      <b/>
      <sz val="11"/>
      <name val="微软雅黑"/>
      <charset val="134"/>
    </font>
    <font>
      <sz val="10"/>
      <name val="Calibri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9"/>
      <color indexed="8"/>
      <name val="Arial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176" fontId="18" fillId="0" borderId="0"/>
    <xf numFmtId="177" fontId="38" fillId="0" borderId="0"/>
    <xf numFmtId="0" fontId="18" fillId="0" borderId="0"/>
    <xf numFmtId="0" fontId="38" fillId="0" borderId="0"/>
    <xf numFmtId="0" fontId="0" fillId="0" borderId="0">
      <alignment vertical="center"/>
    </xf>
    <xf numFmtId="0" fontId="39" fillId="0" borderId="0"/>
    <xf numFmtId="0" fontId="38" fillId="0" borderId="0">
      <alignment vertical="center"/>
    </xf>
    <xf numFmtId="0" fontId="38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/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8" fillId="0" borderId="0"/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41" fillId="0" borderId="0"/>
    <xf numFmtId="178" fontId="18" fillId="0" borderId="0"/>
    <xf numFmtId="0" fontId="38" fillId="0" borderId="0">
      <alignment vertical="center"/>
    </xf>
    <xf numFmtId="179" fontId="18" fillId="0" borderId="0"/>
    <xf numFmtId="0" fontId="38" fillId="0" borderId="0"/>
    <xf numFmtId="179" fontId="42" fillId="0" borderId="0">
      <alignment vertical="center"/>
    </xf>
    <xf numFmtId="176" fontId="18" fillId="0" borderId="0"/>
    <xf numFmtId="176" fontId="18" fillId="0" borderId="0"/>
    <xf numFmtId="176" fontId="18" fillId="0" borderId="0"/>
    <xf numFmtId="0" fontId="0" fillId="0" borderId="0">
      <alignment vertical="center"/>
    </xf>
    <xf numFmtId="179" fontId="43" fillId="0" borderId="0" applyNumberFormat="0" applyFill="0" applyBorder="0" applyProtection="0"/>
    <xf numFmtId="180" fontId="38" fillId="0" borderId="0">
      <alignment vertical="center"/>
    </xf>
    <xf numFmtId="0" fontId="38" fillId="0" borderId="0" applyNumberFormat="0" applyFont="0" applyFill="0" applyBorder="0" applyAlignment="0" applyProtection="0"/>
    <xf numFmtId="0" fontId="38" fillId="0" borderId="0">
      <alignment vertical="center"/>
    </xf>
    <xf numFmtId="1" fontId="39" fillId="0" borderId="0">
      <protection locked="0"/>
    </xf>
  </cellStyleXfs>
  <cellXfs count="56">
    <xf numFmtId="0" fontId="0" fillId="0" borderId="0" xfId="0" applyAlignment="1"/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/>
    <xf numFmtId="0" fontId="1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12" fillId="0" borderId="2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181" fontId="1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2" fillId="0" borderId="2" xfId="0" applyFont="1" applyFill="1" applyBorder="1" applyAlignment="1" quotePrefix="1">
      <alignment horizontal="center" vertical="center"/>
    </xf>
    <xf numFmtId="0" fontId="9" fillId="0" borderId="3" xfId="0" applyFont="1" applyFill="1" applyBorder="1" applyAlignment="1" quotePrefix="1">
      <alignment horizontal="center" vertical="center"/>
    </xf>
    <xf numFmtId="49" fontId="14" fillId="0" borderId="1" xfId="0" applyNumberFormat="1" applyFont="1" applyFill="1" applyBorder="1" applyAlignment="1" quotePrefix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1" Type="http://schemas.openxmlformats.org/officeDocument/2006/relationships/image" Target="media/image22.png"/><Relationship Id="rId20" Type="http://schemas.openxmlformats.org/officeDocument/2006/relationships/image" Target="media/image21.png"/><Relationship Id="rId2" Type="http://schemas.openxmlformats.org/officeDocument/2006/relationships/image" Target="media/image3.png"/><Relationship Id="rId19" Type="http://schemas.openxmlformats.org/officeDocument/2006/relationships/image" Target="media/image20.png"/><Relationship Id="rId18" Type="http://schemas.openxmlformats.org/officeDocument/2006/relationships/image" Target="media/image19.png"/><Relationship Id="rId17" Type="http://schemas.openxmlformats.org/officeDocument/2006/relationships/image" Target="media/image18.png"/><Relationship Id="rId16" Type="http://schemas.openxmlformats.org/officeDocument/2006/relationships/image" Target="media/image17.png"/><Relationship Id="rId15" Type="http://schemas.openxmlformats.org/officeDocument/2006/relationships/image" Target="media/image16.png"/><Relationship Id="rId14" Type="http://schemas.openxmlformats.org/officeDocument/2006/relationships/image" Target="media/image15.png"/><Relationship Id="rId13" Type="http://schemas.openxmlformats.org/officeDocument/2006/relationships/image" Target="media/image14.png"/><Relationship Id="rId12" Type="http://schemas.openxmlformats.org/officeDocument/2006/relationships/image" Target="media/image13.png"/><Relationship Id="rId11" Type="http://schemas.openxmlformats.org/officeDocument/2006/relationships/image" Target="media/image12.png"/><Relationship Id="rId10" Type="http://schemas.openxmlformats.org/officeDocument/2006/relationships/image" Target="media/image11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119</xdr:row>
      <xdr:rowOff>0</xdr:rowOff>
    </xdr:from>
    <xdr:to>
      <xdr:col>1</xdr:col>
      <xdr:colOff>1047750</xdr:colOff>
      <xdr:row>123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3183382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118</xdr:row>
      <xdr:rowOff>0</xdr:rowOff>
    </xdr:from>
    <xdr:to>
      <xdr:col>1</xdr:col>
      <xdr:colOff>1055370</xdr:colOff>
      <xdr:row>121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31605220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13335</xdr:colOff>
      <xdr:row>114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14605</xdr:colOff>
      <xdr:row>114</xdr:row>
      <xdr:rowOff>15240</xdr:rowOff>
    </xdr:to>
    <xdr:pic>
      <xdr:nvPicPr>
        <xdr:cNvPr id="3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6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15240</xdr:colOff>
      <xdr:row>114</xdr:row>
      <xdr:rowOff>15875</xdr:rowOff>
    </xdr:to>
    <xdr:pic>
      <xdr:nvPicPr>
        <xdr:cNvPr id="3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3040888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120"/>
  <sheetViews>
    <sheetView tabSelected="1" workbookViewId="0">
      <selection activeCell="C11" sqref="C11:C14"/>
    </sheetView>
  </sheetViews>
  <sheetFormatPr defaultColWidth="9" defaultRowHeight="13.5"/>
  <cols>
    <col min="1" max="1" width="5.99166666666667" style="6" customWidth="1"/>
    <col min="2" max="2" width="62.625" style="7" customWidth="1"/>
    <col min="3" max="3" width="12.625" style="8" customWidth="1"/>
    <col min="4" max="4" width="20.6333333333333" style="8" customWidth="1"/>
    <col min="5" max="5" width="10.375" style="6" customWidth="1"/>
    <col min="6" max="6" width="16.375" style="5" customWidth="1"/>
    <col min="7" max="7" width="6.5" style="6" customWidth="1"/>
    <col min="8" max="8" width="6.25" style="6" customWidth="1"/>
    <col min="9" max="9" width="9" style="6" customWidth="1"/>
    <col min="10" max="10" width="6.25" style="6" customWidth="1"/>
    <col min="11" max="11" width="12.625" style="9" customWidth="1"/>
    <col min="12" max="12" width="11" style="9" customWidth="1"/>
    <col min="13" max="13" width="9" style="5"/>
    <col min="14" max="16384" width="9" style="6"/>
  </cols>
  <sheetData>
    <row r="1" s="1" customFormat="1" ht="25.5" spans="1:16">
      <c r="A1" s="10" t="s">
        <v>0</v>
      </c>
      <c r="B1" s="11"/>
      <c r="C1" s="12"/>
      <c r="D1" s="12"/>
      <c r="E1" s="11"/>
      <c r="F1" s="11"/>
      <c r="G1" s="11"/>
      <c r="H1" s="11"/>
      <c r="I1" s="11"/>
      <c r="J1" s="11"/>
      <c r="K1" s="11"/>
      <c r="L1" s="11"/>
      <c r="M1" s="5"/>
    </row>
    <row r="2" s="1" customFormat="1" ht="18" customHeight="1" spans="1:16">
      <c r="A2" s="13" t="s">
        <v>1</v>
      </c>
      <c r="B2" s="13"/>
      <c r="C2" s="14" t="s">
        <v>2</v>
      </c>
      <c r="D2" s="14"/>
      <c r="E2" s="15"/>
      <c r="F2" s="15"/>
      <c r="G2" s="15" t="s">
        <v>3</v>
      </c>
      <c r="H2" s="15"/>
      <c r="I2" s="15"/>
      <c r="J2" s="15"/>
      <c r="K2" s="15" t="s">
        <v>4</v>
      </c>
      <c r="L2" s="15"/>
      <c r="M2" s="5"/>
    </row>
    <row r="3" s="1" customFormat="1" ht="18" customHeight="1" spans="1:16">
      <c r="A3" s="13"/>
      <c r="B3" s="13"/>
      <c r="C3" s="14"/>
      <c r="D3" s="14"/>
      <c r="E3" s="15"/>
      <c r="F3" s="15"/>
      <c r="G3" s="15"/>
      <c r="H3" s="15"/>
      <c r="I3" s="15"/>
      <c r="J3" s="15"/>
      <c r="K3" s="16" t="s">
        <v>5</v>
      </c>
      <c r="L3" s="15"/>
      <c r="M3" s="5"/>
    </row>
    <row r="4" s="2" customFormat="1" ht="21.95" customHeight="1" spans="1:16">
      <c r="A4" s="17" t="s">
        <v>6</v>
      </c>
      <c r="B4" s="17" t="s">
        <v>7</v>
      </c>
      <c r="C4" s="18" t="s">
        <v>8</v>
      </c>
      <c r="D4" s="18" t="s">
        <v>9</v>
      </c>
      <c r="E4" s="17" t="s">
        <v>10</v>
      </c>
      <c r="F4" s="19" t="s">
        <v>11</v>
      </c>
      <c r="G4" s="17" t="s">
        <v>12</v>
      </c>
      <c r="H4" s="17"/>
      <c r="I4" s="17" t="s">
        <v>13</v>
      </c>
      <c r="J4" s="17"/>
      <c r="K4" s="17" t="s">
        <v>14</v>
      </c>
      <c r="L4" s="17" t="s">
        <v>15</v>
      </c>
      <c r="M4" s="5"/>
    </row>
    <row r="5" s="2" customFormat="1" ht="21.95" customHeight="1" spans="1:16">
      <c r="A5" s="17"/>
      <c r="B5" s="17"/>
      <c r="C5" s="18"/>
      <c r="D5" s="18"/>
      <c r="E5" s="17"/>
      <c r="F5" s="19"/>
      <c r="G5" s="17" t="s">
        <v>16</v>
      </c>
      <c r="H5" s="17" t="s">
        <v>17</v>
      </c>
      <c r="I5" s="17" t="s">
        <v>18</v>
      </c>
      <c r="J5" s="17" t="s">
        <v>19</v>
      </c>
      <c r="K5" s="17"/>
      <c r="L5" s="17"/>
      <c r="M5" s="5"/>
    </row>
    <row r="6" s="3" customFormat="1" ht="21" customHeight="1" spans="1:16">
      <c r="A6" s="20"/>
      <c r="B6" s="56" t="s">
        <v>20</v>
      </c>
      <c r="C6" s="20"/>
      <c r="D6" s="20" t="s">
        <v>21</v>
      </c>
      <c r="E6" s="20">
        <v>1008</v>
      </c>
      <c r="F6" s="56" t="s">
        <v>22</v>
      </c>
      <c r="G6" s="21">
        <v>970</v>
      </c>
      <c r="H6" s="22"/>
      <c r="I6" s="23"/>
      <c r="J6" s="23"/>
      <c r="K6" s="24" t="inlineStr">
        <is>
          <t>2028-05-08</t>
        </is>
      </c>
      <c r="L6" s="21" t="s">
        <v>23</v>
      </c>
      <c r="M6" s="25"/>
      <c r="N6" s="26" t="s">
        <v>24</v>
      </c>
      <c r="O6" s="3" t="str">
        <f>_xlfn.DISPIMG("ID_C25D4A68D4F743279D1F5F70E66C1D90",1)</f>
        <v>=DISPIMG("ID_C25D4A68D4F743279D1F5F70E66C1D90",1)</v>
      </c>
      <c r="P6" s="3" t="str">
        <f>_xlfn.DISPIMG("ID_3191CB3A4CA040A8B3D78C010863E0A0",1)</f>
        <v>=DISPIMG("ID_3191CB3A4CA040A8B3D78C010863E0A0",1)</v>
      </c>
    </row>
    <row r="7" s="3" customFormat="1" ht="21" customHeight="1" spans="1:16">
      <c r="A7" s="27"/>
      <c r="B7" s="27">
        <v>0</v>
      </c>
      <c r="C7" s="27"/>
      <c r="D7" s="27"/>
      <c r="E7" s="27">
        <v>0</v>
      </c>
      <c r="F7" s="27"/>
      <c r="H7" s="21">
        <v>1</v>
      </c>
      <c r="I7" s="23"/>
      <c r="J7" s="23"/>
      <c r="K7" s="24" t="inlineStr">
        <is>
          <t>2028-05-08</t>
        </is>
      </c>
      <c r="L7" s="21" t="s">
        <v>23</v>
      </c>
      <c r="M7" s="28" t="s">
        <v>25</v>
      </c>
      <c r="N7" s="29"/>
      <c r="O7" s="3" t="str">
        <f>_xlfn.DISPIMG("ID_9A41065A8E484C83A80F980C7B07482D",1)</f>
        <v>=DISPIMG("ID_9A41065A8E484C83A80F980C7B07482D",1)</v>
      </c>
    </row>
    <row r="8" s="3" customFormat="1" ht="21" customHeight="1" spans="1:16">
      <c r="A8" s="27"/>
      <c r="B8" s="27"/>
      <c r="C8" s="27"/>
      <c r="D8" s="27"/>
      <c r="E8" s="27"/>
      <c r="F8" s="27"/>
      <c r="G8" s="21"/>
      <c r="H8" s="22">
        <v>1</v>
      </c>
      <c r="I8" s="23"/>
      <c r="J8" s="23"/>
      <c r="K8" s="24" t="inlineStr">
        <is>
          <t>2028-05-08</t>
        </is>
      </c>
      <c r="L8" s="21" t="s">
        <v>23</v>
      </c>
      <c r="M8" s="28" t="s">
        <v>26</v>
      </c>
      <c r="N8" s="29"/>
    </row>
    <row r="9" s="3" customFormat="1" ht="21" customHeight="1" spans="1:16">
      <c r="A9" s="27"/>
      <c r="B9" s="27">
        <v>0</v>
      </c>
      <c r="C9" s="27"/>
      <c r="D9" s="27"/>
      <c r="E9" s="27">
        <v>0</v>
      </c>
      <c r="F9" s="27"/>
      <c r="G9" s="21">
        <v>35</v>
      </c>
      <c r="H9" s="22"/>
      <c r="I9" s="23"/>
      <c r="J9" s="23"/>
      <c r="K9" s="24"/>
      <c r="L9" s="21" t="s">
        <v>27</v>
      </c>
      <c r="M9" s="25"/>
      <c r="N9" s="29"/>
    </row>
    <row r="10" s="3" customFormat="1" ht="21" customHeight="1" spans="1:16">
      <c r="A10" s="30"/>
      <c r="B10" s="30"/>
      <c r="C10" s="30"/>
      <c r="D10" s="30"/>
      <c r="E10" s="30"/>
      <c r="F10" s="30"/>
      <c r="G10" s="21"/>
      <c r="H10" s="22">
        <v>1</v>
      </c>
      <c r="I10" s="23"/>
      <c r="J10" s="23"/>
      <c r="K10" s="24"/>
      <c r="L10" s="21" t="s">
        <v>27</v>
      </c>
      <c r="M10" s="5" t="s">
        <v>28</v>
      </c>
      <c r="N10" s="29"/>
    </row>
    <row r="11" s="3" customFormat="1" ht="21" customHeight="1" spans="1:16">
      <c r="A11" s="31"/>
      <c r="B11" s="57" t="s">
        <v>29</v>
      </c>
      <c r="C11" s="31"/>
      <c r="D11" s="31" t="s">
        <v>30</v>
      </c>
      <c r="E11" s="31">
        <v>263</v>
      </c>
      <c r="F11" s="57" t="s">
        <v>22</v>
      </c>
      <c r="G11" s="21"/>
      <c r="H11" s="21">
        <v>7</v>
      </c>
      <c r="I11" s="23"/>
      <c r="J11" s="23"/>
      <c r="K11" s="24"/>
      <c r="L11" s="21" t="s">
        <v>31</v>
      </c>
      <c r="M11" s="28" t="s">
        <v>25</v>
      </c>
      <c r="N11" s="32" t="str">
        <f>_xlfn.DISPIMG("ID_344969F8F6124B89B6CBA5D14D5F75E1",1)</f>
        <v>=DISPIMG("ID_344969F8F6124B89B6CBA5D14D5F75E1",1)</v>
      </c>
      <c r="O11" s="3" t="str">
        <f>_xlfn.DISPIMG("ID_2AC3348A48A846ACB53452105C74FBE2",1)</f>
        <v>=DISPIMG("ID_2AC3348A48A846ACB53452105C74FBE2",1)</v>
      </c>
    </row>
    <row r="12" s="3" customFormat="1" ht="21" customHeight="1" spans="1:16">
      <c r="A12" s="31"/>
      <c r="B12" s="31">
        <v>0</v>
      </c>
      <c r="C12" s="31"/>
      <c r="D12" s="31"/>
      <c r="E12" s="31">
        <v>0</v>
      </c>
      <c r="F12" s="31">
        <v>0</v>
      </c>
      <c r="G12" s="21"/>
      <c r="H12" s="21">
        <v>2</v>
      </c>
      <c r="I12" s="23"/>
      <c r="J12" s="23"/>
      <c r="K12" s="24"/>
      <c r="L12" s="21" t="s">
        <v>31</v>
      </c>
      <c r="M12" s="33" t="s">
        <v>32</v>
      </c>
      <c r="N12" s="32" t="str">
        <f>_xlfn.DISPIMG("ID_141075FA8332414989423514781A8ACA",1)</f>
        <v>=DISPIMG("ID_141075FA8332414989423514781A8ACA",1)</v>
      </c>
    </row>
    <row r="13" s="3" customFormat="1" ht="21" customHeight="1" spans="1:16">
      <c r="A13" s="31"/>
      <c r="B13" s="31"/>
      <c r="C13" s="31"/>
      <c r="D13" s="31"/>
      <c r="E13" s="31"/>
      <c r="F13" s="31"/>
      <c r="G13" s="21"/>
      <c r="H13" s="21">
        <v>1</v>
      </c>
      <c r="I13" s="23"/>
      <c r="J13" s="23"/>
      <c r="K13" s="24"/>
      <c r="L13" s="21" t="s">
        <v>31</v>
      </c>
      <c r="M13" s="34"/>
      <c r="N13" s="3" t="s">
        <v>28</v>
      </c>
    </row>
    <row r="14" s="3" customFormat="1" ht="21" customHeight="1" spans="1:16">
      <c r="A14" s="31"/>
      <c r="B14" s="31">
        <v>0</v>
      </c>
      <c r="C14" s="31"/>
      <c r="D14" s="31"/>
      <c r="E14" s="31">
        <v>0</v>
      </c>
      <c r="F14" s="31">
        <v>0</v>
      </c>
      <c r="G14" s="21">
        <v>253</v>
      </c>
      <c r="H14" s="22"/>
      <c r="I14" s="23"/>
      <c r="J14" s="23"/>
      <c r="K14" s="24"/>
      <c r="L14" s="21" t="s">
        <v>31</v>
      </c>
      <c r="M14" s="28" t="s">
        <v>33</v>
      </c>
      <c r="N14" s="32" t="str">
        <f>_xlfn.DISPIMG("ID_9A71492C1DD24E8FB87522B33863FA31",1)</f>
        <v>=DISPIMG("ID_9A71492C1DD24E8FB87522B33863FA31",1)</v>
      </c>
    </row>
    <row r="15" s="3" customFormat="1" ht="21" customHeight="1" spans="1:16">
      <c r="A15" s="35"/>
      <c r="B15" s="56" t="s">
        <v>34</v>
      </c>
      <c r="C15" s="36" t="s">
        <v>35</v>
      </c>
      <c r="D15" s="56" t="s">
        <v>36</v>
      </c>
      <c r="E15" s="20">
        <v>8000</v>
      </c>
      <c r="F15" s="56" t="s">
        <v>22</v>
      </c>
      <c r="G15" s="21">
        <v>1280</v>
      </c>
      <c r="H15" s="22"/>
      <c r="I15" s="23"/>
      <c r="J15" s="23"/>
      <c r="K15" s="24" t="s">
        <v>37</v>
      </c>
      <c r="L15" s="21" t="s">
        <v>38</v>
      </c>
      <c r="M15" s="25"/>
      <c r="N15" s="32"/>
    </row>
    <row r="16" s="3" customFormat="1" ht="21" customHeight="1" spans="1:16">
      <c r="A16" s="37"/>
      <c r="B16" s="27">
        <v>0</v>
      </c>
      <c r="C16" s="27"/>
      <c r="D16" s="27"/>
      <c r="E16" s="27">
        <v>0</v>
      </c>
      <c r="F16" s="27"/>
      <c r="H16" s="21">
        <v>1</v>
      </c>
      <c r="I16" s="23"/>
      <c r="J16" s="23"/>
      <c r="K16" s="24" t="s">
        <v>37</v>
      </c>
      <c r="L16" s="21" t="s">
        <v>38</v>
      </c>
      <c r="M16" s="28" t="s">
        <v>25</v>
      </c>
      <c r="N16" s="3" t="s">
        <v>28</v>
      </c>
      <c r="O16" s="3" t="str">
        <f>_xlfn.DISPIMG("ID_A975DA02430A45D49550F34FD2C482CE",1)</f>
        <v>=DISPIMG("ID_A975DA02430A45D49550F34FD2C482CE",1)</v>
      </c>
    </row>
    <row r="17" s="3" customFormat="1" ht="21" customHeight="1" spans="1:15">
      <c r="A17" s="37"/>
      <c r="B17" s="27">
        <v>0</v>
      </c>
      <c r="C17" s="27"/>
      <c r="D17" s="27"/>
      <c r="E17" s="27">
        <v>0</v>
      </c>
      <c r="F17" s="27"/>
      <c r="H17" s="21">
        <v>11</v>
      </c>
      <c r="I17" s="23"/>
      <c r="J17" s="23"/>
      <c r="K17" s="24" t="s">
        <v>37</v>
      </c>
      <c r="L17" s="21" t="s">
        <v>38</v>
      </c>
      <c r="M17" s="28" t="s">
        <v>39</v>
      </c>
      <c r="N17" s="3" t="s">
        <v>28</v>
      </c>
      <c r="O17" s="3" t="str">
        <f>_xlfn.DISPIMG("ID_5947F7B1538144748844E2FF0364748C",1)</f>
        <v>=DISPIMG("ID_5947F7B1538144748844E2FF0364748C",1)</v>
      </c>
    </row>
    <row r="18" s="3" customFormat="1" ht="21" customHeight="1" spans="1:15">
      <c r="A18" s="37"/>
      <c r="B18" s="27">
        <v>0</v>
      </c>
      <c r="C18" s="27"/>
      <c r="D18" s="27"/>
      <c r="E18" s="27">
        <v>0</v>
      </c>
      <c r="F18" s="27"/>
      <c r="G18" s="21">
        <v>4512</v>
      </c>
      <c r="H18" s="22"/>
      <c r="I18" s="23"/>
      <c r="J18" s="23"/>
      <c r="K18" s="24" t="s">
        <v>37</v>
      </c>
      <c r="L18" s="21" t="s">
        <v>40</v>
      </c>
      <c r="M18" s="25"/>
      <c r="N18" s="32"/>
    </row>
    <row r="19" s="3" customFormat="1" ht="21" customHeight="1" spans="1:15">
      <c r="A19" s="37"/>
      <c r="B19" s="27">
        <v>0</v>
      </c>
      <c r="C19" s="27"/>
      <c r="D19" s="27"/>
      <c r="E19" s="27">
        <v>0</v>
      </c>
      <c r="F19" s="27"/>
      <c r="G19" s="21">
        <v>2160</v>
      </c>
      <c r="H19" s="22"/>
      <c r="I19" s="23"/>
      <c r="J19" s="23"/>
      <c r="K19" s="24" t="s">
        <v>37</v>
      </c>
      <c r="L19" s="21" t="s">
        <v>40</v>
      </c>
      <c r="M19" s="25"/>
      <c r="N19" s="32"/>
    </row>
    <row r="20" s="3" customFormat="1" ht="21" customHeight="1" spans="1:15">
      <c r="A20" s="37"/>
      <c r="B20" s="27">
        <v>0</v>
      </c>
      <c r="C20" s="27"/>
      <c r="D20" s="27"/>
      <c r="E20" s="27">
        <v>0</v>
      </c>
      <c r="F20" s="27"/>
      <c r="H20" s="21">
        <v>2</v>
      </c>
      <c r="I20" s="23"/>
      <c r="J20" s="23"/>
      <c r="K20" s="24" t="s">
        <v>37</v>
      </c>
      <c r="L20" s="21" t="s">
        <v>40</v>
      </c>
      <c r="M20" s="28" t="s">
        <v>25</v>
      </c>
      <c r="N20" s="32" t="str">
        <f>_xlfn.DISPIMG("ID_930BAC15D99C4885B2109880A127B69B",1)</f>
        <v>=DISPIMG("ID_930BAC15D99C4885B2109880A127B69B",1)</v>
      </c>
    </row>
    <row r="21" s="3" customFormat="1" ht="21" customHeight="1" spans="1:15">
      <c r="A21" s="37"/>
      <c r="B21" s="27">
        <v>0</v>
      </c>
      <c r="C21" s="27"/>
      <c r="D21" s="27"/>
      <c r="E21" s="27">
        <v>0</v>
      </c>
      <c r="F21" s="27"/>
      <c r="H21" s="21">
        <v>33</v>
      </c>
      <c r="I21" s="23"/>
      <c r="J21" s="23"/>
      <c r="K21" s="24" t="s">
        <v>37</v>
      </c>
      <c r="L21" s="21" t="s">
        <v>40</v>
      </c>
      <c r="M21" s="28" t="s">
        <v>39</v>
      </c>
      <c r="N21" s="32" t="str">
        <f>_xlfn.DISPIMG("ID_892D282A9F4343BAB97D8B423F10F925",1)</f>
        <v>=DISPIMG("ID_892D282A9F4343BAB97D8B423F10F925",1)</v>
      </c>
      <c r="O21" s="3" t="str">
        <f>_xlfn.DISPIMG("ID_740D0CC3E43A4E31B3C135B0FE742C23",1)</f>
        <v>=DISPIMG("ID_740D0CC3E43A4E31B3C135B0FE742C23",1)</v>
      </c>
    </row>
    <row r="22" s="3" customFormat="1" ht="21" customHeight="1" spans="1:15">
      <c r="A22" s="38"/>
      <c r="B22" s="30"/>
      <c r="C22" s="30"/>
      <c r="D22" s="30"/>
      <c r="E22" s="30"/>
      <c r="F22" s="30"/>
      <c r="G22" s="21"/>
      <c r="H22" s="22">
        <v>1</v>
      </c>
      <c r="I22" s="23"/>
      <c r="J22" s="23"/>
      <c r="K22" s="24" t="s">
        <v>37</v>
      </c>
      <c r="L22" s="21" t="s">
        <v>40</v>
      </c>
      <c r="M22" s="28" t="s">
        <v>39</v>
      </c>
      <c r="N22" s="3" t="s">
        <v>28</v>
      </c>
    </row>
    <row r="23" s="3" customFormat="1" ht="21" customHeight="1" spans="1:15">
      <c r="A23" s="20"/>
      <c r="B23" s="56" t="s">
        <v>41</v>
      </c>
      <c r="C23" s="20"/>
      <c r="D23" s="20" t="s">
        <v>42</v>
      </c>
      <c r="E23" s="20">
        <v>1000</v>
      </c>
      <c r="F23" s="56" t="s">
        <v>22</v>
      </c>
      <c r="G23" s="21">
        <v>999</v>
      </c>
      <c r="H23" s="22"/>
      <c r="I23" s="23"/>
      <c r="J23" s="23"/>
      <c r="K23" s="24" t="s">
        <v>43</v>
      </c>
      <c r="L23" s="21" t="s">
        <v>44</v>
      </c>
      <c r="M23" s="25"/>
      <c r="N23" s="32"/>
    </row>
    <row r="24" s="3" customFormat="1" ht="21" customHeight="1" spans="1:15">
      <c r="A24" s="30"/>
      <c r="B24" s="30"/>
      <c r="C24" s="30"/>
      <c r="D24" s="30"/>
      <c r="E24" s="30"/>
      <c r="F24" s="30"/>
      <c r="G24" s="21"/>
      <c r="H24" s="22">
        <v>1</v>
      </c>
      <c r="I24" s="23"/>
      <c r="J24" s="23"/>
      <c r="K24" s="24" t="s">
        <v>43</v>
      </c>
      <c r="L24" s="21" t="s">
        <v>44</v>
      </c>
      <c r="M24" s="5" t="s">
        <v>28</v>
      </c>
      <c r="N24" s="32"/>
    </row>
    <row r="25" s="3" customFormat="1" ht="21" customHeight="1" spans="1:15">
      <c r="A25" s="20"/>
      <c r="B25" s="56" t="s">
        <v>45</v>
      </c>
      <c r="C25" s="20"/>
      <c r="D25" s="20" t="s">
        <v>46</v>
      </c>
      <c r="E25" s="20">
        <v>200</v>
      </c>
      <c r="F25" s="56" t="s">
        <v>22</v>
      </c>
      <c r="G25" s="21">
        <v>199</v>
      </c>
      <c r="H25" s="22"/>
      <c r="I25" s="23"/>
      <c r="J25" s="23"/>
      <c r="K25" s="24" t="s">
        <v>47</v>
      </c>
      <c r="L25" s="21" t="s">
        <v>48</v>
      </c>
      <c r="M25" s="25"/>
      <c r="N25" s="32"/>
    </row>
    <row r="26" s="3" customFormat="1" ht="21" customHeight="1" spans="1:15">
      <c r="A26" s="30"/>
      <c r="B26" s="30"/>
      <c r="C26" s="30"/>
      <c r="D26" s="30"/>
      <c r="E26" s="30"/>
      <c r="F26" s="30"/>
      <c r="G26" s="21"/>
      <c r="H26" s="22">
        <v>1</v>
      </c>
      <c r="I26" s="23"/>
      <c r="J26" s="23"/>
      <c r="K26" s="24" t="s">
        <v>47</v>
      </c>
      <c r="L26" s="21" t="s">
        <v>48</v>
      </c>
      <c r="M26" s="5" t="s">
        <v>28</v>
      </c>
      <c r="N26" s="32"/>
    </row>
    <row r="27" s="3" customFormat="1" ht="21" customHeight="1" spans="1:15">
      <c r="A27" s="20"/>
      <c r="B27" s="56" t="s">
        <v>49</v>
      </c>
      <c r="C27" s="20"/>
      <c r="D27" s="20" t="s">
        <v>50</v>
      </c>
      <c r="E27" s="20">
        <v>50</v>
      </c>
      <c r="F27" s="56" t="s">
        <v>22</v>
      </c>
      <c r="G27" s="21">
        <v>11</v>
      </c>
      <c r="H27" s="22"/>
      <c r="I27" s="23"/>
      <c r="J27" s="23"/>
      <c r="K27" s="24" t="inlineStr">
        <is>
          <t>2028-10-01</t>
        </is>
      </c>
      <c r="L27" s="21" t="s">
        <v>51</v>
      </c>
      <c r="M27" s="25"/>
      <c r="N27" s="32"/>
    </row>
    <row r="28" s="3" customFormat="1" ht="21" customHeight="1" spans="1:15">
      <c r="A28" s="27"/>
      <c r="B28" s="27"/>
      <c r="C28" s="27"/>
      <c r="D28" s="27"/>
      <c r="E28" s="27"/>
      <c r="F28" s="27"/>
      <c r="G28" s="21"/>
      <c r="H28" s="22">
        <v>1</v>
      </c>
      <c r="I28" s="23"/>
      <c r="J28" s="23"/>
      <c r="K28" s="24" t="inlineStr">
        <is>
          <t>2028-10-01</t>
        </is>
      </c>
      <c r="L28" s="21" t="s">
        <v>51</v>
      </c>
      <c r="M28" s="5" t="s">
        <v>28</v>
      </c>
      <c r="N28" s="32"/>
    </row>
    <row r="29" s="3" customFormat="1" ht="21" customHeight="1" spans="1:15">
      <c r="A29" s="27"/>
      <c r="B29" s="27">
        <v>0</v>
      </c>
      <c r="C29" s="27"/>
      <c r="D29" s="27"/>
      <c r="E29" s="27">
        <v>0</v>
      </c>
      <c r="F29" s="27"/>
      <c r="G29" s="21">
        <v>37</v>
      </c>
      <c r="H29" s="22"/>
      <c r="I29" s="23"/>
      <c r="J29" s="23"/>
      <c r="K29" s="24" t="inlineStr">
        <is>
          <t>2029-04-01</t>
        </is>
      </c>
      <c r="L29" s="21" t="s">
        <v>52</v>
      </c>
      <c r="M29" s="25"/>
      <c r="N29" s="32"/>
    </row>
    <row r="30" s="3" customFormat="1" ht="21" customHeight="1" spans="1:15">
      <c r="A30" s="30"/>
      <c r="B30" s="30"/>
      <c r="C30" s="30"/>
      <c r="D30" s="30"/>
      <c r="E30" s="30"/>
      <c r="F30" s="30"/>
      <c r="G30" s="21"/>
      <c r="H30" s="22">
        <v>1</v>
      </c>
      <c r="I30" s="23"/>
      <c r="J30" s="23"/>
      <c r="K30" s="24" t="inlineStr">
        <is>
          <t>2029-04-01</t>
        </is>
      </c>
      <c r="L30" s="21" t="s">
        <v>52</v>
      </c>
      <c r="M30" s="5" t="s">
        <v>28</v>
      </c>
      <c r="N30" s="32"/>
    </row>
    <row r="31" s="3" customFormat="1" ht="21" customHeight="1" spans="1:15">
      <c r="A31" s="20"/>
      <c r="B31" s="56" t="s">
        <v>53</v>
      </c>
      <c r="C31" s="20"/>
      <c r="D31" s="20" t="s">
        <v>54</v>
      </c>
      <c r="E31" s="20">
        <v>37</v>
      </c>
      <c r="F31" s="56" t="s">
        <v>22</v>
      </c>
      <c r="G31" s="21">
        <v>26</v>
      </c>
      <c r="H31" s="22"/>
      <c r="I31" s="23"/>
      <c r="J31" s="23"/>
      <c r="K31" s="24" t="inlineStr">
        <is>
          <t>2028-03-01</t>
        </is>
      </c>
      <c r="L31" s="21" t="s">
        <v>55</v>
      </c>
      <c r="M31" s="25"/>
      <c r="N31" s="32"/>
    </row>
    <row r="32" s="3" customFormat="1" ht="21" customHeight="1" spans="1:15">
      <c r="A32" s="27"/>
      <c r="B32" s="27"/>
      <c r="C32" s="27"/>
      <c r="D32" s="27"/>
      <c r="E32" s="27"/>
      <c r="F32" s="27"/>
      <c r="G32" s="21"/>
      <c r="H32" s="22">
        <v>1</v>
      </c>
      <c r="I32" s="23"/>
      <c r="J32" s="23"/>
      <c r="K32" s="24" t="inlineStr">
        <is>
          <t>2028-03-01</t>
        </is>
      </c>
      <c r="L32" s="21" t="s">
        <v>55</v>
      </c>
      <c r="M32" s="5" t="s">
        <v>28</v>
      </c>
      <c r="N32" s="32"/>
    </row>
    <row r="33" s="3" customFormat="1" ht="21" customHeight="1" spans="1:14">
      <c r="A33" s="27"/>
      <c r="B33" s="27">
        <v>0</v>
      </c>
      <c r="C33" s="27"/>
      <c r="D33" s="27"/>
      <c r="E33" s="27">
        <v>0</v>
      </c>
      <c r="F33" s="27"/>
      <c r="H33" s="21">
        <v>1</v>
      </c>
      <c r="I33" s="23"/>
      <c r="J33" s="23"/>
      <c r="K33" s="24" t="inlineStr">
        <is>
          <t>2028-05-01</t>
        </is>
      </c>
      <c r="L33" s="21" t="s">
        <v>56</v>
      </c>
      <c r="M33" s="5" t="s">
        <v>28</v>
      </c>
      <c r="N33" s="32"/>
    </row>
    <row r="34" s="3" customFormat="1" ht="21" customHeight="1" spans="1:14">
      <c r="A34" s="27"/>
      <c r="B34" s="27">
        <v>0</v>
      </c>
      <c r="C34" s="27"/>
      <c r="D34" s="27"/>
      <c r="E34" s="27">
        <v>0</v>
      </c>
      <c r="F34" s="27"/>
      <c r="G34" s="21">
        <v>8</v>
      </c>
      <c r="H34" s="22"/>
      <c r="I34" s="23"/>
      <c r="J34" s="23"/>
      <c r="K34" s="24" t="inlineStr">
        <is>
          <t>2028-09-30</t>
        </is>
      </c>
      <c r="L34" s="21" t="s">
        <v>51</v>
      </c>
      <c r="M34" s="25"/>
      <c r="N34" s="32"/>
    </row>
    <row r="35" s="3" customFormat="1" ht="21" customHeight="1" spans="1:14">
      <c r="A35" s="30"/>
      <c r="B35" s="30"/>
      <c r="C35" s="30"/>
      <c r="D35" s="30"/>
      <c r="E35" s="30"/>
      <c r="F35" s="30"/>
      <c r="G35" s="21"/>
      <c r="H35" s="22">
        <v>1</v>
      </c>
      <c r="I35" s="23"/>
      <c r="J35" s="23"/>
      <c r="K35" s="24" t="inlineStr">
        <is>
          <t>2028-09-30</t>
        </is>
      </c>
      <c r="L35" s="21" t="s">
        <v>51</v>
      </c>
      <c r="M35" s="5" t="s">
        <v>28</v>
      </c>
      <c r="N35" s="32"/>
    </row>
    <row r="36" s="3" customFormat="1" ht="21" customHeight="1" spans="1:14">
      <c r="A36" s="20"/>
      <c r="B36" s="56" t="s">
        <v>57</v>
      </c>
      <c r="C36" s="20"/>
      <c r="D36" s="20" t="s">
        <v>58</v>
      </c>
      <c r="E36" s="20">
        <v>31</v>
      </c>
      <c r="F36" s="56" t="s">
        <v>22</v>
      </c>
      <c r="G36" s="21">
        <v>30</v>
      </c>
      <c r="H36" s="22"/>
      <c r="I36" s="23"/>
      <c r="J36" s="23"/>
      <c r="K36" s="24" t="inlineStr">
        <is>
          <t>2029-01-01</t>
        </is>
      </c>
      <c r="L36" s="21" t="s">
        <v>59</v>
      </c>
      <c r="M36" s="25"/>
      <c r="N36" s="32"/>
    </row>
    <row r="37" s="3" customFormat="1" ht="21" customHeight="1" spans="1:14">
      <c r="A37" s="30"/>
      <c r="B37" s="30"/>
      <c r="C37" s="30"/>
      <c r="D37" s="30"/>
      <c r="E37" s="30"/>
      <c r="F37" s="30"/>
      <c r="G37" s="21"/>
      <c r="H37" s="22">
        <v>1</v>
      </c>
      <c r="I37" s="23"/>
      <c r="J37" s="23"/>
      <c r="K37" s="24" t="inlineStr">
        <is>
          <t>2029-01-01</t>
        </is>
      </c>
      <c r="L37" s="21" t="s">
        <v>59</v>
      </c>
      <c r="M37" s="5" t="s">
        <v>28</v>
      </c>
      <c r="N37" s="32"/>
    </row>
    <row r="38" s="3" customFormat="1" ht="21" customHeight="1" spans="1:14">
      <c r="A38" s="20"/>
      <c r="B38" s="56" t="s">
        <v>60</v>
      </c>
      <c r="C38" s="20"/>
      <c r="D38" s="20" t="s">
        <v>61</v>
      </c>
      <c r="E38" s="20">
        <v>50</v>
      </c>
      <c r="F38" s="56" t="s">
        <v>22</v>
      </c>
      <c r="G38" s="21">
        <v>49</v>
      </c>
      <c r="H38" s="22"/>
      <c r="I38" s="23"/>
      <c r="J38" s="23"/>
      <c r="K38" s="24" t="inlineStr">
        <is>
          <t>2028-11-01</t>
        </is>
      </c>
      <c r="L38" s="21" t="s">
        <v>62</v>
      </c>
      <c r="M38" s="25"/>
      <c r="N38" s="32"/>
    </row>
    <row r="39" s="3" customFormat="1" ht="21" customHeight="1" spans="1:14">
      <c r="A39" s="30"/>
      <c r="B39" s="30"/>
      <c r="C39" s="30"/>
      <c r="D39" s="30"/>
      <c r="E39" s="30"/>
      <c r="F39" s="30"/>
      <c r="G39" s="21"/>
      <c r="H39" s="22">
        <v>1</v>
      </c>
      <c r="I39" s="23"/>
      <c r="J39" s="23"/>
      <c r="K39" s="24" t="inlineStr">
        <is>
          <t>2028-11-01</t>
        </is>
      </c>
      <c r="L39" s="21" t="s">
        <v>62</v>
      </c>
      <c r="M39" s="5" t="s">
        <v>28</v>
      </c>
      <c r="N39" s="32"/>
    </row>
    <row r="40" s="3" customFormat="1" ht="21" customHeight="1" spans="1:14">
      <c r="A40" s="20"/>
      <c r="B40" s="56" t="s">
        <v>63</v>
      </c>
      <c r="C40" s="20"/>
      <c r="D40" s="20" t="s">
        <v>64</v>
      </c>
      <c r="E40" s="20">
        <v>300</v>
      </c>
      <c r="F40" s="56" t="s">
        <v>22</v>
      </c>
      <c r="G40" s="21">
        <v>161</v>
      </c>
      <c r="H40" s="22"/>
      <c r="I40" s="23"/>
      <c r="J40" s="23"/>
      <c r="K40" s="24" t="inlineStr">
        <is>
          <t>2029-01-21</t>
        </is>
      </c>
      <c r="L40" s="21" t="s">
        <v>65</v>
      </c>
      <c r="M40" s="25"/>
      <c r="N40" s="32"/>
    </row>
    <row r="41" s="3" customFormat="1" ht="21" customHeight="1" spans="1:14">
      <c r="A41" s="27"/>
      <c r="B41" s="27"/>
      <c r="C41" s="27"/>
      <c r="D41" s="27"/>
      <c r="E41" s="27"/>
      <c r="F41" s="27"/>
      <c r="G41" s="21"/>
      <c r="H41" s="22">
        <v>1</v>
      </c>
      <c r="I41" s="23"/>
      <c r="J41" s="23"/>
      <c r="K41" s="24" t="inlineStr">
        <is>
          <t>2029-01-21</t>
        </is>
      </c>
      <c r="L41" s="21" t="s">
        <v>65</v>
      </c>
      <c r="M41" s="5" t="s">
        <v>28</v>
      </c>
      <c r="N41" s="32"/>
    </row>
    <row r="42" s="3" customFormat="1" ht="21" customHeight="1" spans="1:14">
      <c r="A42" s="27"/>
      <c r="B42" s="27">
        <v>0</v>
      </c>
      <c r="C42" s="27"/>
      <c r="D42" s="27"/>
      <c r="E42" s="27">
        <v>0</v>
      </c>
      <c r="F42" s="27"/>
      <c r="G42" s="21">
        <v>137</v>
      </c>
      <c r="H42" s="22"/>
      <c r="I42" s="23"/>
      <c r="J42" s="23"/>
      <c r="K42" s="24"/>
      <c r="L42" s="21" t="s">
        <v>66</v>
      </c>
      <c r="M42" s="25"/>
      <c r="N42" s="32"/>
    </row>
    <row r="43" s="3" customFormat="1" ht="21" customHeight="1" spans="1:14">
      <c r="A43" s="30"/>
      <c r="B43" s="30"/>
      <c r="C43" s="30"/>
      <c r="D43" s="30"/>
      <c r="E43" s="30"/>
      <c r="F43" s="30"/>
      <c r="G43" s="21"/>
      <c r="H43" s="22">
        <v>1</v>
      </c>
      <c r="I43" s="23"/>
      <c r="J43" s="23"/>
      <c r="K43" s="24"/>
      <c r="L43" s="21" t="s">
        <v>66</v>
      </c>
      <c r="M43" s="5" t="s">
        <v>28</v>
      </c>
      <c r="N43" s="32"/>
    </row>
    <row r="44" s="3" customFormat="1" ht="21" customHeight="1" spans="1:14">
      <c r="A44" s="36"/>
      <c r="B44" s="58" t="s">
        <v>67</v>
      </c>
      <c r="C44" s="36"/>
      <c r="D44" s="36" t="s">
        <v>68</v>
      </c>
      <c r="E44" s="36">
        <v>200</v>
      </c>
      <c r="F44" s="58" t="s">
        <v>22</v>
      </c>
      <c r="G44" s="21">
        <v>127</v>
      </c>
      <c r="H44" s="22"/>
      <c r="I44" s="23"/>
      <c r="J44" s="23"/>
      <c r="K44" s="24" t="inlineStr">
        <is>
          <t>2029-08-11</t>
        </is>
      </c>
      <c r="L44" s="21" t="s">
        <v>69</v>
      </c>
      <c r="M44" s="25"/>
      <c r="N44" s="32"/>
    </row>
    <row r="45" s="3" customFormat="1" ht="21" customHeight="1" spans="1:14">
      <c r="A45" s="27"/>
      <c r="B45" s="27"/>
      <c r="C45" s="27"/>
      <c r="D45" s="27"/>
      <c r="E45" s="27"/>
      <c r="F45" s="27"/>
      <c r="G45" s="21"/>
      <c r="H45" s="22">
        <v>1</v>
      </c>
      <c r="I45" s="23"/>
      <c r="J45" s="23"/>
      <c r="K45" s="24" t="inlineStr">
        <is>
          <t>2029-08-11</t>
        </is>
      </c>
      <c r="L45" s="21" t="s">
        <v>69</v>
      </c>
      <c r="M45" s="5" t="s">
        <v>28</v>
      </c>
      <c r="N45" s="32"/>
    </row>
    <row r="46" s="3" customFormat="1" ht="21" customHeight="1" spans="1:14">
      <c r="A46" s="27"/>
      <c r="B46" s="27">
        <v>0</v>
      </c>
      <c r="C46" s="27"/>
      <c r="D46" s="27"/>
      <c r="E46" s="27">
        <v>0</v>
      </c>
      <c r="F46" s="27"/>
      <c r="G46" s="21">
        <v>71</v>
      </c>
      <c r="H46" s="22"/>
      <c r="I46" s="23"/>
      <c r="J46" s="23"/>
      <c r="K46" s="24"/>
      <c r="L46" s="21" t="s">
        <v>70</v>
      </c>
      <c r="M46" s="25"/>
      <c r="N46" s="32"/>
    </row>
    <row r="47" s="3" customFormat="1" ht="21" customHeight="1" spans="1:14">
      <c r="A47" s="30"/>
      <c r="B47" s="30"/>
      <c r="C47" s="30"/>
      <c r="D47" s="30"/>
      <c r="E47" s="30"/>
      <c r="F47" s="30"/>
      <c r="G47" s="21"/>
      <c r="H47" s="22">
        <v>1</v>
      </c>
      <c r="I47" s="23"/>
      <c r="J47" s="23"/>
      <c r="K47" s="24"/>
      <c r="L47" s="21" t="s">
        <v>70</v>
      </c>
      <c r="M47" s="5" t="s">
        <v>28</v>
      </c>
      <c r="N47" s="32"/>
    </row>
    <row r="48" s="3" customFormat="1" ht="21" customHeight="1" spans="1:14">
      <c r="A48" s="20"/>
      <c r="B48" s="56" t="s">
        <v>71</v>
      </c>
      <c r="C48" s="20"/>
      <c r="D48" s="20" t="s">
        <v>72</v>
      </c>
      <c r="E48" s="20">
        <v>100</v>
      </c>
      <c r="F48" s="56" t="s">
        <v>22</v>
      </c>
      <c r="G48" s="21">
        <v>99</v>
      </c>
      <c r="H48" s="22"/>
      <c r="I48" s="23"/>
      <c r="J48" s="23"/>
      <c r="K48" s="24" t="inlineStr">
        <is>
          <t>2029-03-12</t>
        </is>
      </c>
      <c r="L48" s="21" t="s">
        <v>73</v>
      </c>
      <c r="M48" s="25"/>
      <c r="N48" s="32"/>
    </row>
    <row r="49" s="3" customFormat="1" ht="21" customHeight="1" spans="1:15">
      <c r="A49" s="30"/>
      <c r="B49" s="30"/>
      <c r="C49" s="30"/>
      <c r="D49" s="30"/>
      <c r="E49" s="30"/>
      <c r="F49" s="30"/>
      <c r="G49" s="21"/>
      <c r="H49" s="22">
        <v>1</v>
      </c>
      <c r="I49" s="23"/>
      <c r="J49" s="23"/>
      <c r="K49" s="24" t="inlineStr">
        <is>
          <t>2029-03-12</t>
        </is>
      </c>
      <c r="L49" s="21" t="s">
        <v>73</v>
      </c>
      <c r="M49" s="5" t="s">
        <v>28</v>
      </c>
      <c r="N49" s="32"/>
    </row>
    <row r="50" s="3" customFormat="1" ht="21" customHeight="1" spans="1:15">
      <c r="A50" s="20"/>
      <c r="B50" s="56" t="s">
        <v>74</v>
      </c>
      <c r="C50" s="20"/>
      <c r="D50" s="20" t="s">
        <v>75</v>
      </c>
      <c r="E50" s="20">
        <v>180</v>
      </c>
      <c r="F50" s="56" t="s">
        <v>22</v>
      </c>
      <c r="G50" s="21">
        <v>169</v>
      </c>
      <c r="H50" s="22"/>
      <c r="I50" s="23"/>
      <c r="J50" s="23"/>
      <c r="K50" s="24" t="inlineStr">
        <is>
          <t>2029-02-01</t>
        </is>
      </c>
      <c r="L50" s="21" t="s">
        <v>76</v>
      </c>
      <c r="M50" s="28" t="s">
        <v>77</v>
      </c>
      <c r="N50" s="39" t="str">
        <f>_xlfn.DISPIMG("ID_97E3F89A54784D69B7C92B5E326B69F8",1)</f>
        <v>=DISPIMG("ID_97E3F89A54784D69B7C92B5E326B69F8",1)</v>
      </c>
    </row>
    <row r="51" s="3" customFormat="1" ht="21" customHeight="1" spans="1:15">
      <c r="A51" s="27"/>
      <c r="B51" s="27"/>
      <c r="C51" s="27"/>
      <c r="D51" s="27"/>
      <c r="E51" s="27"/>
      <c r="F51" s="27"/>
      <c r="G51" s="21"/>
      <c r="H51" s="22">
        <v>1</v>
      </c>
      <c r="I51" s="23"/>
      <c r="J51" s="23"/>
      <c r="K51" s="24" t="inlineStr">
        <is>
          <t>2029-02-01</t>
        </is>
      </c>
      <c r="L51" s="21" t="s">
        <v>76</v>
      </c>
      <c r="M51" s="5" t="s">
        <v>28</v>
      </c>
      <c r="N51" s="32"/>
    </row>
    <row r="52" s="3" customFormat="1" ht="21" customHeight="1" spans="1:15">
      <c r="A52" s="27"/>
      <c r="B52" s="27">
        <v>0</v>
      </c>
      <c r="C52" s="27"/>
      <c r="D52" s="27"/>
      <c r="E52" s="27">
        <v>0</v>
      </c>
      <c r="F52" s="27"/>
      <c r="G52" s="21">
        <v>9</v>
      </c>
      <c r="H52" s="22"/>
      <c r="I52" s="23"/>
      <c r="J52" s="23"/>
      <c r="K52" s="24" t="inlineStr">
        <is>
          <t>2029-02-01</t>
        </is>
      </c>
      <c r="L52" s="21" t="s">
        <v>78</v>
      </c>
      <c r="M52" s="28" t="s">
        <v>77</v>
      </c>
      <c r="N52" s="39" t="str">
        <f>_xlfn.DISPIMG("ID_97E3F89A54784D69B7C92B5E326B69F8",1)</f>
        <v>=DISPIMG("ID_97E3F89A54784D69B7C92B5E326B69F8",1)</v>
      </c>
    </row>
    <row r="53" s="3" customFormat="1" ht="21" customHeight="1" spans="1:15">
      <c r="A53" s="30"/>
      <c r="B53" s="30"/>
      <c r="C53" s="30"/>
      <c r="D53" s="30"/>
      <c r="E53" s="30"/>
      <c r="F53" s="30"/>
      <c r="G53" s="21"/>
      <c r="H53" s="22">
        <v>1</v>
      </c>
      <c r="I53" s="23"/>
      <c r="J53" s="23"/>
      <c r="K53" s="24" t="inlineStr">
        <is>
          <t>2029-02-01</t>
        </is>
      </c>
      <c r="L53" s="21" t="s">
        <v>78</v>
      </c>
      <c r="M53" s="5" t="s">
        <v>28</v>
      </c>
      <c r="N53" s="32"/>
    </row>
    <row r="54" s="3" customFormat="1" ht="21" customHeight="1" spans="1:15">
      <c r="A54" s="20"/>
      <c r="B54" s="56" t="s">
        <v>79</v>
      </c>
      <c r="C54" s="20"/>
      <c r="D54" s="20" t="s">
        <v>80</v>
      </c>
      <c r="E54" s="20">
        <v>100</v>
      </c>
      <c r="F54" s="56" t="s">
        <v>22</v>
      </c>
      <c r="G54" s="21">
        <v>99</v>
      </c>
      <c r="H54" s="22"/>
      <c r="I54" s="23"/>
      <c r="J54" s="23"/>
      <c r="K54" s="24" t="inlineStr">
        <is>
          <t>2028-12-31</t>
        </is>
      </c>
      <c r="L54" s="21" t="s">
        <v>81</v>
      </c>
      <c r="M54" s="25"/>
      <c r="N54" s="32"/>
    </row>
    <row r="55" s="3" customFormat="1" ht="21" customHeight="1" spans="1:15">
      <c r="A55" s="30"/>
      <c r="B55" s="30"/>
      <c r="C55" s="30"/>
      <c r="D55" s="30"/>
      <c r="E55" s="30"/>
      <c r="F55" s="30"/>
      <c r="G55" s="21"/>
      <c r="H55" s="22">
        <v>1</v>
      </c>
      <c r="I55" s="23"/>
      <c r="J55" s="23"/>
      <c r="K55" s="24" t="inlineStr">
        <is>
          <t>2028-12-31</t>
        </is>
      </c>
      <c r="L55" s="21" t="s">
        <v>81</v>
      </c>
      <c r="M55" s="5" t="s">
        <v>28</v>
      </c>
      <c r="N55" s="32"/>
    </row>
    <row r="56" s="3" customFormat="1" ht="21" customHeight="1" spans="1:15">
      <c r="A56" s="20"/>
      <c r="B56" s="56" t="s">
        <v>82</v>
      </c>
      <c r="C56" s="20"/>
      <c r="D56" s="20" t="s">
        <v>83</v>
      </c>
      <c r="E56" s="20">
        <v>625</v>
      </c>
      <c r="F56" s="56" t="s">
        <v>22</v>
      </c>
      <c r="G56" s="21">
        <v>304</v>
      </c>
      <c r="H56" s="22"/>
      <c r="I56" s="23"/>
      <c r="J56" s="23"/>
      <c r="K56" s="24"/>
      <c r="L56" s="21" t="s">
        <v>84</v>
      </c>
      <c r="M56" s="25"/>
      <c r="N56" s="32"/>
    </row>
    <row r="57" s="3" customFormat="1" ht="21" customHeight="1" spans="1:15">
      <c r="A57" s="27"/>
      <c r="B57" s="27"/>
      <c r="C57" s="27"/>
      <c r="D57" s="27"/>
      <c r="E57" s="27"/>
      <c r="F57" s="27"/>
      <c r="G57" s="21"/>
      <c r="H57" s="22">
        <v>1</v>
      </c>
      <c r="I57" s="23"/>
      <c r="J57" s="23"/>
      <c r="K57" s="24"/>
      <c r="L57" s="21" t="s">
        <v>84</v>
      </c>
      <c r="M57" s="5" t="s">
        <v>28</v>
      </c>
      <c r="N57" s="32"/>
    </row>
    <row r="58" s="3" customFormat="1" ht="21" customHeight="1" spans="1:15">
      <c r="A58" s="27"/>
      <c r="B58" s="27">
        <v>0</v>
      </c>
      <c r="C58" s="27"/>
      <c r="D58" s="27"/>
      <c r="E58" s="27">
        <v>0</v>
      </c>
      <c r="F58" s="27"/>
      <c r="G58" s="21">
        <v>319</v>
      </c>
      <c r="H58" s="22"/>
      <c r="I58" s="23"/>
      <c r="J58" s="23"/>
      <c r="K58" s="24" t="inlineStr">
        <is>
          <t>2028-11-01</t>
        </is>
      </c>
      <c r="L58" s="21" t="s">
        <v>85</v>
      </c>
      <c r="M58" s="25"/>
      <c r="N58" s="32"/>
    </row>
    <row r="59" s="3" customFormat="1" ht="21" customHeight="1" spans="1:15">
      <c r="A59" s="30"/>
      <c r="B59" s="30"/>
      <c r="C59" s="30"/>
      <c r="D59" s="30"/>
      <c r="E59" s="30"/>
      <c r="F59" s="30"/>
      <c r="G59" s="21"/>
      <c r="H59" s="22">
        <v>1</v>
      </c>
      <c r="I59" s="23"/>
      <c r="J59" s="23"/>
      <c r="K59" s="24" t="inlineStr">
        <is>
          <t>2028-11-01</t>
        </is>
      </c>
      <c r="L59" s="21" t="s">
        <v>85</v>
      </c>
      <c r="M59" s="5" t="s">
        <v>28</v>
      </c>
      <c r="N59" s="32"/>
    </row>
    <row r="60" s="3" customFormat="1" ht="21" customHeight="1" spans="1:15">
      <c r="A60" s="31"/>
      <c r="B60" s="57" t="s">
        <v>86</v>
      </c>
      <c r="C60" s="31"/>
      <c r="D60" s="31" t="s">
        <v>87</v>
      </c>
      <c r="E60" s="31">
        <v>100</v>
      </c>
      <c r="F60" s="57" t="s">
        <v>22</v>
      </c>
      <c r="G60" s="21">
        <v>94</v>
      </c>
      <c r="H60" s="22"/>
      <c r="I60" s="23"/>
      <c r="J60" s="23"/>
      <c r="K60" s="24" t="inlineStr">
        <is>
          <t>2029-03-31</t>
        </is>
      </c>
      <c r="L60" s="21" t="s">
        <v>88</v>
      </c>
      <c r="M60" s="25"/>
      <c r="N60" s="32"/>
    </row>
    <row r="61" s="3" customFormat="1" ht="21" customHeight="1" spans="1:15">
      <c r="A61" s="31"/>
      <c r="B61" s="31">
        <v>0</v>
      </c>
      <c r="C61" s="31"/>
      <c r="D61" s="31"/>
      <c r="E61" s="31">
        <v>0</v>
      </c>
      <c r="F61" s="31">
        <v>0</v>
      </c>
      <c r="H61" s="21">
        <v>5</v>
      </c>
      <c r="I61" s="23"/>
      <c r="J61" s="23"/>
      <c r="K61" s="24" t="inlineStr">
        <is>
          <t>2029-03-31</t>
        </is>
      </c>
      <c r="L61" s="21" t="s">
        <v>88</v>
      </c>
      <c r="M61" s="28" t="s">
        <v>25</v>
      </c>
      <c r="N61" s="32" t="str">
        <f>_xlfn.DISPIMG("ID_C65D257123324246B9F34EBC23C807FB",1)</f>
        <v>=DISPIMG("ID_C65D257123324246B9F34EBC23C807FB",1)</v>
      </c>
    </row>
    <row r="62" s="3" customFormat="1" ht="21" customHeight="1" spans="1:15">
      <c r="A62" s="31"/>
      <c r="B62" s="31">
        <v>0</v>
      </c>
      <c r="C62" s="31"/>
      <c r="D62" s="31"/>
      <c r="E62" s="31">
        <v>0</v>
      </c>
      <c r="F62" s="31">
        <v>0</v>
      </c>
      <c r="H62" s="21">
        <v>1</v>
      </c>
      <c r="I62" s="23"/>
      <c r="J62" s="23"/>
      <c r="K62" s="24" t="inlineStr">
        <is>
          <t>2029-03-31</t>
        </is>
      </c>
      <c r="L62" s="21" t="s">
        <v>88</v>
      </c>
      <c r="M62" s="28" t="s">
        <v>89</v>
      </c>
      <c r="N62" s="3" t="s">
        <v>28</v>
      </c>
      <c r="O62" s="3" t="str">
        <f>_xlfn.DISPIMG("ID_FEBF73241C4C4A3F8BF1DDEB0BBBDC77",1)</f>
        <v>=DISPIMG("ID_FEBF73241C4C4A3F8BF1DDEB0BBBDC77",1)</v>
      </c>
    </row>
    <row r="63" s="3" customFormat="1" ht="21" customHeight="1" spans="1:15">
      <c r="A63" s="20"/>
      <c r="B63" s="56" t="s">
        <v>90</v>
      </c>
      <c r="C63" s="20"/>
      <c r="D63" s="20" t="s">
        <v>91</v>
      </c>
      <c r="E63" s="20">
        <v>200</v>
      </c>
      <c r="F63" s="56" t="s">
        <v>22</v>
      </c>
      <c r="G63" s="21">
        <v>199</v>
      </c>
      <c r="H63" s="22"/>
      <c r="I63" s="23"/>
      <c r="J63" s="23"/>
      <c r="K63" s="24" t="inlineStr">
        <is>
          <t>2028-10-01</t>
        </is>
      </c>
      <c r="L63" s="21" t="s">
        <v>92</v>
      </c>
      <c r="M63" s="5" t="s">
        <v>77</v>
      </c>
      <c r="N63" s="39" t="str">
        <f>_xlfn.DISPIMG("ID_9731EBE1F5E446978B69FFD9358F5BCB",1)</f>
        <v>=DISPIMG("ID_9731EBE1F5E446978B69FFD9358F5BCB",1)</v>
      </c>
    </row>
    <row r="64" s="3" customFormat="1" ht="21" customHeight="1" spans="1:15">
      <c r="A64" s="30"/>
      <c r="B64" s="30"/>
      <c r="C64" s="30"/>
      <c r="D64" s="30"/>
      <c r="E64" s="30"/>
      <c r="F64" s="30"/>
      <c r="G64" s="21"/>
      <c r="H64" s="22">
        <v>1</v>
      </c>
      <c r="I64" s="23"/>
      <c r="J64" s="23"/>
      <c r="K64" s="24" t="inlineStr">
        <is>
          <t>2028-10-01</t>
        </is>
      </c>
      <c r="L64" s="21" t="s">
        <v>92</v>
      </c>
      <c r="M64" s="28" t="s">
        <v>77</v>
      </c>
      <c r="N64" s="3" t="s">
        <v>28</v>
      </c>
    </row>
    <row r="65" s="3" customFormat="1" ht="21" customHeight="1" spans="1:14">
      <c r="A65" s="20"/>
      <c r="B65" s="56" t="s">
        <v>93</v>
      </c>
      <c r="C65" s="20"/>
      <c r="D65" s="20" t="s">
        <v>94</v>
      </c>
      <c r="E65" s="20">
        <v>216</v>
      </c>
      <c r="F65" s="56" t="s">
        <v>22</v>
      </c>
      <c r="G65" s="21">
        <v>215</v>
      </c>
      <c r="H65" s="22"/>
      <c r="I65" s="23"/>
      <c r="J65" s="23"/>
      <c r="K65" s="24" t="inlineStr">
        <is>
          <t>2028-11-07</t>
        </is>
      </c>
      <c r="L65" s="21" t="s">
        <v>95</v>
      </c>
      <c r="M65" s="25"/>
      <c r="N65" s="32"/>
    </row>
    <row r="66" s="3" customFormat="1" ht="21" customHeight="1" spans="1:14">
      <c r="A66" s="30"/>
      <c r="B66" s="30"/>
      <c r="C66" s="30"/>
      <c r="D66" s="30"/>
      <c r="E66" s="30"/>
      <c r="F66" s="30"/>
      <c r="G66" s="21"/>
      <c r="H66" s="22">
        <v>1</v>
      </c>
      <c r="I66" s="23"/>
      <c r="J66" s="23"/>
      <c r="K66" s="24" t="inlineStr">
        <is>
          <t>2028-11-07</t>
        </is>
      </c>
      <c r="L66" s="21" t="s">
        <v>95</v>
      </c>
      <c r="M66" s="5" t="s">
        <v>28</v>
      </c>
      <c r="N66" s="32"/>
    </row>
    <row r="67" s="3" customFormat="1" ht="21" customHeight="1" spans="1:14">
      <c r="A67" s="20"/>
      <c r="B67" s="56" t="s">
        <v>96</v>
      </c>
      <c r="C67" s="20"/>
      <c r="D67" s="20" t="s">
        <v>97</v>
      </c>
      <c r="E67" s="20">
        <v>369</v>
      </c>
      <c r="F67" s="56" t="s">
        <v>22</v>
      </c>
      <c r="G67" s="21">
        <v>368</v>
      </c>
      <c r="H67" s="22"/>
      <c r="I67" s="23"/>
      <c r="J67" s="23"/>
      <c r="K67" s="24" t="inlineStr">
        <is>
          <t>2029-02-04</t>
        </is>
      </c>
      <c r="L67" s="21" t="s">
        <v>98</v>
      </c>
      <c r="M67" s="25"/>
      <c r="N67" s="32" t="s">
        <v>99</v>
      </c>
    </row>
    <row r="68" s="3" customFormat="1" ht="21" customHeight="1" spans="1:14">
      <c r="A68" s="30"/>
      <c r="B68" s="30"/>
      <c r="C68" s="30"/>
      <c r="D68" s="30"/>
      <c r="E68" s="30"/>
      <c r="F68" s="30"/>
      <c r="G68" s="21"/>
      <c r="H68" s="22">
        <v>1</v>
      </c>
      <c r="I68" s="23"/>
      <c r="J68" s="23"/>
      <c r="K68" s="24" t="inlineStr">
        <is>
          <t>2029-02-04</t>
        </is>
      </c>
      <c r="L68" s="21" t="s">
        <v>98</v>
      </c>
      <c r="M68" s="5" t="s">
        <v>28</v>
      </c>
      <c r="N68" s="32"/>
    </row>
    <row r="69" s="3" customFormat="1" ht="21" customHeight="1" spans="1:14">
      <c r="A69" s="20"/>
      <c r="B69" s="56" t="s">
        <v>100</v>
      </c>
      <c r="C69" s="20"/>
      <c r="D69" s="20" t="s">
        <v>101</v>
      </c>
      <c r="E69" s="20">
        <v>89</v>
      </c>
      <c r="F69" s="56" t="s">
        <v>22</v>
      </c>
      <c r="G69" s="21">
        <v>88</v>
      </c>
      <c r="H69" s="22"/>
      <c r="I69" s="23"/>
      <c r="J69" s="23"/>
      <c r="K69" s="24" t="inlineStr">
        <is>
          <t>2029-03-04</t>
        </is>
      </c>
      <c r="L69" s="21" t="s">
        <v>102</v>
      </c>
      <c r="M69" s="25"/>
      <c r="N69" s="32"/>
    </row>
    <row r="70" s="3" customFormat="1" ht="21" customHeight="1" spans="1:14">
      <c r="A70" s="30"/>
      <c r="B70" s="30"/>
      <c r="C70" s="30"/>
      <c r="D70" s="30"/>
      <c r="E70" s="30"/>
      <c r="F70" s="30"/>
      <c r="G70" s="21"/>
      <c r="H70" s="22">
        <v>1</v>
      </c>
      <c r="I70" s="23"/>
      <c r="J70" s="23"/>
      <c r="K70" s="24" t="inlineStr">
        <is>
          <t>2029-03-04</t>
        </is>
      </c>
      <c r="L70" s="21" t="s">
        <v>102</v>
      </c>
      <c r="M70" s="5" t="s">
        <v>28</v>
      </c>
      <c r="N70" s="32"/>
    </row>
    <row r="71" s="3" customFormat="1" ht="21" customHeight="1" spans="1:14">
      <c r="A71" s="20"/>
      <c r="B71" s="56" t="s">
        <v>103</v>
      </c>
      <c r="C71" s="40" t="s">
        <v>104</v>
      </c>
      <c r="D71" s="20" t="s">
        <v>105</v>
      </c>
      <c r="E71" s="20">
        <v>1253</v>
      </c>
      <c r="F71" s="20">
        <v>0</v>
      </c>
      <c r="H71" s="21">
        <v>23</v>
      </c>
      <c r="I71" s="23"/>
      <c r="J71" s="23"/>
      <c r="K71" s="24" t="inlineStr">
        <is>
          <t>2028-10-13</t>
        </is>
      </c>
      <c r="L71" s="21" t="s">
        <v>106</v>
      </c>
      <c r="M71" s="28" t="s">
        <v>107</v>
      </c>
      <c r="N71" s="32" t="str">
        <f>_xlfn.DISPIMG("ID_1177D4FCD2F144D6AAA7856DB4DFFB76",1)</f>
        <v>=DISPIMG("ID_1177D4FCD2F144D6AAA7856DB4DFFB76",1)</v>
      </c>
    </row>
    <row r="72" s="3" customFormat="1" ht="21" customHeight="1" spans="1:14">
      <c r="A72" s="27"/>
      <c r="B72" s="27"/>
      <c r="C72" s="27"/>
      <c r="D72" s="27"/>
      <c r="E72" s="27"/>
      <c r="F72" s="27"/>
      <c r="G72" s="21"/>
      <c r="H72" s="22">
        <v>1</v>
      </c>
      <c r="I72" s="23"/>
      <c r="J72" s="23"/>
      <c r="K72" s="24" t="inlineStr">
        <is>
          <t>2028-10-13</t>
        </is>
      </c>
      <c r="L72" s="21" t="s">
        <v>106</v>
      </c>
      <c r="M72" s="28" t="s">
        <v>108</v>
      </c>
      <c r="N72" s="32"/>
    </row>
    <row r="73" s="3" customFormat="1" ht="21" customHeight="1" spans="1:14">
      <c r="A73" s="27"/>
      <c r="B73" s="27">
        <v>0</v>
      </c>
      <c r="C73" s="27"/>
      <c r="D73" s="27"/>
      <c r="E73" s="27">
        <v>0</v>
      </c>
      <c r="F73" s="27"/>
      <c r="G73" s="21">
        <v>557</v>
      </c>
      <c r="H73" s="22"/>
      <c r="I73" s="23"/>
      <c r="J73" s="23"/>
      <c r="K73" s="24" t="inlineStr">
        <is>
          <t>2028-11-12</t>
        </is>
      </c>
      <c r="L73" s="21" t="s">
        <v>109</v>
      </c>
      <c r="M73" s="25"/>
      <c r="N73" s="32"/>
    </row>
    <row r="74" s="3" customFormat="1" ht="21" customHeight="1" spans="1:14">
      <c r="A74" s="27"/>
      <c r="B74" s="27"/>
      <c r="C74" s="27"/>
      <c r="D74" s="27"/>
      <c r="E74" s="27"/>
      <c r="F74" s="27"/>
      <c r="G74" s="21"/>
      <c r="H74" s="22">
        <v>1</v>
      </c>
      <c r="I74" s="23"/>
      <c r="J74" s="23"/>
      <c r="K74" s="24" t="inlineStr">
        <is>
          <t>2028-11-12</t>
        </is>
      </c>
      <c r="L74" s="21" t="s">
        <v>109</v>
      </c>
      <c r="M74" s="5" t="s">
        <v>28</v>
      </c>
      <c r="N74" s="32"/>
    </row>
    <row r="75" s="3" customFormat="1" ht="21" customHeight="1" spans="1:14">
      <c r="A75" s="27"/>
      <c r="B75" s="27">
        <v>0</v>
      </c>
      <c r="C75" s="27"/>
      <c r="D75" s="27"/>
      <c r="E75" s="27">
        <v>0</v>
      </c>
      <c r="F75" s="27"/>
      <c r="G75" s="21">
        <v>95</v>
      </c>
      <c r="H75" s="21"/>
      <c r="I75" s="23"/>
      <c r="J75" s="23"/>
      <c r="K75" s="24" t="inlineStr">
        <is>
          <t>2028-11-12</t>
        </is>
      </c>
      <c r="L75" s="21" t="s">
        <v>110</v>
      </c>
      <c r="M75" s="25"/>
      <c r="N75" s="32"/>
    </row>
    <row r="76" s="3" customFormat="1" ht="21" customHeight="1" spans="1:14">
      <c r="A76" s="27"/>
      <c r="B76" s="27"/>
      <c r="C76" s="27"/>
      <c r="D76" s="27"/>
      <c r="E76" s="27"/>
      <c r="F76" s="27"/>
      <c r="G76" s="21"/>
      <c r="H76" s="22">
        <v>1</v>
      </c>
      <c r="I76" s="23"/>
      <c r="J76" s="23"/>
      <c r="K76" s="24" t="inlineStr">
        <is>
          <t>2028-11-12</t>
        </is>
      </c>
      <c r="L76" s="21" t="s">
        <v>110</v>
      </c>
      <c r="M76" s="28" t="s">
        <v>111</v>
      </c>
      <c r="N76" s="32" t="str">
        <f>_xlfn.DISPIMG("ID_924E0E52CA744E9BB187FBBFB417550C",1)</f>
        <v>=DISPIMG("ID_924E0E52CA744E9BB187FBBFB417550C",1)</v>
      </c>
    </row>
    <row r="77" s="3" customFormat="1" ht="21" customHeight="1" spans="1:14">
      <c r="A77" s="27"/>
      <c r="B77" s="27">
        <v>0</v>
      </c>
      <c r="C77" s="27"/>
      <c r="D77" s="27"/>
      <c r="E77" s="27">
        <v>0</v>
      </c>
      <c r="F77" s="27"/>
      <c r="G77" s="21">
        <v>574</v>
      </c>
      <c r="H77" s="22"/>
      <c r="I77" s="23"/>
      <c r="J77" s="23"/>
      <c r="K77" s="24" t="inlineStr">
        <is>
          <t>2028-11-12</t>
        </is>
      </c>
      <c r="L77" s="21" t="s">
        <v>112</v>
      </c>
      <c r="M77" s="5" t="s">
        <v>28</v>
      </c>
      <c r="N77" s="32"/>
    </row>
    <row r="78" s="3" customFormat="1" ht="21" customHeight="1" spans="1:14">
      <c r="A78" s="30"/>
      <c r="B78" s="30"/>
      <c r="C78" s="27"/>
      <c r="D78" s="30"/>
      <c r="E78" s="30"/>
      <c r="F78" s="30"/>
      <c r="G78" s="21"/>
      <c r="H78" s="22">
        <v>1</v>
      </c>
      <c r="I78" s="23"/>
      <c r="J78" s="23"/>
      <c r="K78" s="24" t="inlineStr">
        <is>
          <t>2028-11-12</t>
        </is>
      </c>
      <c r="L78" s="21" t="s">
        <v>112</v>
      </c>
      <c r="M78" s="25"/>
      <c r="N78" s="32"/>
    </row>
    <row r="79" s="3" customFormat="1" ht="21" customHeight="1" spans="1:14">
      <c r="A79" s="27"/>
      <c r="B79" s="59" t="s">
        <v>113</v>
      </c>
      <c r="C79" s="27"/>
      <c r="D79" s="59" t="s">
        <v>114</v>
      </c>
      <c r="E79" s="20">
        <v>1253</v>
      </c>
      <c r="F79" s="27"/>
      <c r="G79" s="3"/>
      <c r="H79" s="21">
        <v>23</v>
      </c>
      <c r="I79" s="23"/>
      <c r="J79" s="23"/>
      <c r="K79" s="24" t="inlineStr">
        <is>
          <t>2028-10-13</t>
        </is>
      </c>
      <c r="L79" s="21" t="s">
        <v>106</v>
      </c>
      <c r="M79" s="28" t="s">
        <v>107</v>
      </c>
      <c r="N79" s="32" t="str">
        <f>_xlfn.DISPIMG("ID_DCF3474429664305AD23B640CF8CB763",1)</f>
        <v>=DISPIMG("ID_DCF3474429664305AD23B640CF8CB763",1)</v>
      </c>
    </row>
    <row r="80" s="3" customFormat="1" ht="21" customHeight="1" spans="1:14">
      <c r="A80" s="27"/>
      <c r="B80" s="27"/>
      <c r="C80" s="27"/>
      <c r="D80" s="27"/>
      <c r="E80" s="27"/>
      <c r="F80" s="27"/>
      <c r="G80" s="21"/>
      <c r="H80" s="22">
        <v>1</v>
      </c>
      <c r="I80" s="23"/>
      <c r="J80" s="23"/>
      <c r="K80" s="24" t="inlineStr">
        <is>
          <t>2028-10-13</t>
        </is>
      </c>
      <c r="L80" s="21" t="s">
        <v>106</v>
      </c>
      <c r="M80" s="28" t="s">
        <v>108</v>
      </c>
      <c r="N80" s="32"/>
    </row>
    <row r="81" s="3" customFormat="1" ht="21" customHeight="1" spans="1:15">
      <c r="A81" s="27"/>
      <c r="B81" s="27"/>
      <c r="C81" s="27"/>
      <c r="D81" s="27"/>
      <c r="E81" s="27">
        <v>0</v>
      </c>
      <c r="F81" s="27"/>
      <c r="G81" s="21">
        <v>557</v>
      </c>
      <c r="H81" s="22"/>
      <c r="I81" s="23"/>
      <c r="J81" s="23"/>
      <c r="K81" s="24" t="inlineStr">
        <is>
          <t>2028-11-12</t>
        </is>
      </c>
      <c r="L81" s="21" t="s">
        <v>109</v>
      </c>
      <c r="M81" s="25"/>
      <c r="N81" s="32"/>
    </row>
    <row r="82" s="3" customFormat="1" ht="21" customHeight="1" spans="1:15">
      <c r="A82" s="27"/>
      <c r="B82" s="27"/>
      <c r="C82" s="27"/>
      <c r="D82" s="27"/>
      <c r="E82" s="27"/>
      <c r="F82" s="27"/>
      <c r="G82" s="21"/>
      <c r="H82" s="22">
        <v>1</v>
      </c>
      <c r="I82" s="23"/>
      <c r="J82" s="23"/>
      <c r="K82" s="24" t="inlineStr">
        <is>
          <t>2028-11-12</t>
        </is>
      </c>
      <c r="L82" s="21" t="s">
        <v>109</v>
      </c>
      <c r="M82" s="5" t="s">
        <v>28</v>
      </c>
      <c r="N82" s="32"/>
    </row>
    <row r="83" s="3" customFormat="1" ht="21" customHeight="1" spans="1:15">
      <c r="A83" s="27"/>
      <c r="B83" s="27"/>
      <c r="C83" s="27"/>
      <c r="D83" s="27"/>
      <c r="E83" s="27">
        <v>0</v>
      </c>
      <c r="F83" s="27"/>
      <c r="G83" s="21">
        <v>95</v>
      </c>
      <c r="H83" s="21"/>
      <c r="I83" s="23"/>
      <c r="J83" s="23"/>
      <c r="K83" s="24" t="inlineStr">
        <is>
          <t>2028-11-12</t>
        </is>
      </c>
      <c r="L83" s="21" t="s">
        <v>110</v>
      </c>
      <c r="M83" s="25"/>
      <c r="N83" s="32"/>
    </row>
    <row r="84" s="3" customFormat="1" ht="21" customHeight="1" spans="1:15">
      <c r="A84" s="27"/>
      <c r="B84" s="27"/>
      <c r="C84" s="27"/>
      <c r="D84" s="27"/>
      <c r="E84" s="27"/>
      <c r="F84" s="27"/>
      <c r="G84" s="21"/>
      <c r="H84" s="22">
        <v>1</v>
      </c>
      <c r="I84" s="23"/>
      <c r="J84" s="23"/>
      <c r="K84" s="24" t="inlineStr">
        <is>
          <t>2028-11-12</t>
        </is>
      </c>
      <c r="L84" s="21" t="s">
        <v>110</v>
      </c>
      <c r="M84" s="28" t="s">
        <v>111</v>
      </c>
      <c r="N84" s="32" t="str">
        <f>_xlfn.DISPIMG("ID_0D7A1DD510CB437D932DE2C016384867",1)</f>
        <v>=DISPIMG("ID_0D7A1DD510CB437D932DE2C016384867",1)</v>
      </c>
    </row>
    <row r="85" s="3" customFormat="1" ht="21" customHeight="1" spans="1:15">
      <c r="A85" s="27"/>
      <c r="B85" s="27"/>
      <c r="C85" s="27"/>
      <c r="D85" s="27"/>
      <c r="E85" s="27">
        <v>0</v>
      </c>
      <c r="F85" s="27"/>
      <c r="G85" s="21">
        <v>574</v>
      </c>
      <c r="H85" s="22"/>
      <c r="I85" s="23"/>
      <c r="J85" s="23"/>
      <c r="K85" s="24" t="inlineStr">
        <is>
          <t>2028-11-12</t>
        </is>
      </c>
      <c r="L85" s="21" t="s">
        <v>112</v>
      </c>
      <c r="N85" s="32"/>
    </row>
    <row r="86" s="3" customFormat="1" ht="21" customHeight="1" spans="1:15">
      <c r="A86" s="27"/>
      <c r="B86" s="27"/>
      <c r="C86" s="27"/>
      <c r="D86" s="27"/>
      <c r="E86" s="30"/>
      <c r="F86" s="27"/>
      <c r="G86" s="21"/>
      <c r="H86" s="22">
        <v>1</v>
      </c>
      <c r="I86" s="23"/>
      <c r="J86" s="23"/>
      <c r="K86" s="24" t="inlineStr">
        <is>
          <t>2028-11-12</t>
        </is>
      </c>
      <c r="L86" s="21" t="s">
        <v>112</v>
      </c>
      <c r="M86" s="5" t="s">
        <v>28</v>
      </c>
      <c r="N86" s="32"/>
    </row>
    <row r="87" s="3" customFormat="1" ht="21" customHeight="1" spans="1:15">
      <c r="A87" s="27"/>
      <c r="B87" s="60" t="s">
        <v>115</v>
      </c>
      <c r="C87" s="60" t="s">
        <v>116</v>
      </c>
      <c r="D87" s="60" t="s">
        <v>117</v>
      </c>
      <c r="E87" s="41">
        <v>100</v>
      </c>
      <c r="F87" s="60" t="s">
        <v>22</v>
      </c>
      <c r="G87" s="21"/>
      <c r="H87" s="22"/>
      <c r="I87" s="23"/>
      <c r="J87" s="41">
        <v>100</v>
      </c>
      <c r="K87" s="24"/>
      <c r="L87" s="21"/>
      <c r="M87" s="25"/>
      <c r="N87" s="32"/>
    </row>
    <row r="88" s="3" customFormat="1" ht="21" customHeight="1" spans="1:15">
      <c r="A88" s="20"/>
      <c r="B88" s="56" t="s">
        <v>118</v>
      </c>
      <c r="C88" s="20"/>
      <c r="D88" s="20" t="s">
        <v>119</v>
      </c>
      <c r="E88" s="20">
        <v>100</v>
      </c>
      <c r="F88" s="56" t="s">
        <v>22</v>
      </c>
      <c r="G88" s="21">
        <v>14</v>
      </c>
      <c r="H88" s="22"/>
      <c r="I88" s="23"/>
      <c r="J88" s="23"/>
      <c r="K88" s="24" t="inlineStr">
        <is>
          <t>2028-07-07</t>
        </is>
      </c>
      <c r="L88" s="21" t="s">
        <v>120</v>
      </c>
      <c r="M88" s="25"/>
      <c r="N88" s="32"/>
    </row>
    <row r="89" s="3" customFormat="1" ht="21" customHeight="1" spans="1:15">
      <c r="A89" s="27"/>
      <c r="B89" s="27"/>
      <c r="C89" s="27"/>
      <c r="D89" s="27"/>
      <c r="E89" s="27"/>
      <c r="F89" s="27"/>
      <c r="G89" s="21"/>
      <c r="H89" s="22">
        <v>1</v>
      </c>
      <c r="I89" s="23"/>
      <c r="J89" s="23"/>
      <c r="K89" s="24" t="inlineStr">
        <is>
          <t>2028-07-07</t>
        </is>
      </c>
      <c r="L89" s="21" t="s">
        <v>120</v>
      </c>
      <c r="M89" s="5" t="s">
        <v>28</v>
      </c>
      <c r="N89" s="32"/>
    </row>
    <row r="90" s="3" customFormat="1" ht="21" customHeight="1" spans="1:15">
      <c r="A90" s="27"/>
      <c r="B90" s="27">
        <v>0</v>
      </c>
      <c r="C90" s="27"/>
      <c r="D90" s="27"/>
      <c r="E90" s="27">
        <v>0</v>
      </c>
      <c r="F90" s="27"/>
      <c r="G90" s="21">
        <v>84</v>
      </c>
      <c r="H90" s="22"/>
      <c r="I90" s="23"/>
      <c r="J90" s="23"/>
      <c r="K90" s="24" t="inlineStr">
        <is>
          <t>2028-07-08</t>
        </is>
      </c>
      <c r="L90" s="21" t="s">
        <v>121</v>
      </c>
      <c r="M90" s="25"/>
      <c r="N90" s="32"/>
    </row>
    <row r="91" s="3" customFormat="1" ht="21" customHeight="1" spans="1:15">
      <c r="A91" s="30"/>
      <c r="B91" s="30"/>
      <c r="C91" s="30"/>
      <c r="D91" s="30"/>
      <c r="E91" s="30"/>
      <c r="F91" s="30"/>
      <c r="G91" s="21"/>
      <c r="H91" s="42">
        <v>1</v>
      </c>
      <c r="I91" s="23"/>
      <c r="J91" s="23"/>
      <c r="K91" s="24" t="inlineStr">
        <is>
          <t>2028-07-08</t>
        </is>
      </c>
      <c r="L91" s="21" t="s">
        <v>121</v>
      </c>
      <c r="M91" s="5" t="s">
        <v>28</v>
      </c>
      <c r="N91" s="32"/>
    </row>
    <row r="92" s="3" customFormat="1" ht="21" customHeight="1" spans="1:15">
      <c r="A92" s="20"/>
      <c r="B92" s="56" t="s">
        <v>122</v>
      </c>
      <c r="C92" s="20"/>
      <c r="D92" s="20" t="s">
        <v>123</v>
      </c>
      <c r="E92" s="20">
        <v>48</v>
      </c>
      <c r="F92" s="56" t="s">
        <v>22</v>
      </c>
      <c r="G92" s="21">
        <v>47</v>
      </c>
      <c r="H92" s="42"/>
      <c r="I92" s="23"/>
      <c r="J92" s="23"/>
      <c r="K92" s="24" t="inlineStr">
        <is>
          <t>2027-08-28</t>
        </is>
      </c>
      <c r="L92" s="21" t="s">
        <v>124</v>
      </c>
      <c r="M92" s="25"/>
      <c r="N92" s="32"/>
    </row>
    <row r="93" s="3" customFormat="1" ht="21" customHeight="1" spans="1:15">
      <c r="A93" s="30"/>
      <c r="B93" s="30"/>
      <c r="C93" s="30"/>
      <c r="D93" s="30"/>
      <c r="E93" s="30"/>
      <c r="F93" s="30"/>
      <c r="G93" s="21"/>
      <c r="H93" s="42">
        <v>1</v>
      </c>
      <c r="I93" s="23"/>
      <c r="J93" s="23"/>
      <c r="K93" s="24" t="inlineStr">
        <is>
          <t>2027-08-28</t>
        </is>
      </c>
      <c r="L93" s="21" t="s">
        <v>124</v>
      </c>
      <c r="M93" s="5" t="s">
        <v>28</v>
      </c>
      <c r="N93" s="32"/>
    </row>
    <row r="94" s="3" customFormat="1" ht="21" customHeight="1" spans="1:15">
      <c r="A94" s="20"/>
      <c r="B94" s="56" t="s">
        <v>125</v>
      </c>
      <c r="C94" s="20"/>
      <c r="D94" s="20" t="s">
        <v>126</v>
      </c>
      <c r="E94" s="20">
        <v>1000</v>
      </c>
      <c r="F94" s="56" t="s">
        <v>22</v>
      </c>
      <c r="G94" s="21">
        <v>980</v>
      </c>
      <c r="H94" s="42"/>
      <c r="I94" s="23"/>
      <c r="J94" s="23"/>
      <c r="K94" s="24" t="inlineStr">
        <is>
          <t>2029-02-04</t>
        </is>
      </c>
      <c r="L94" s="21" t="s">
        <v>127</v>
      </c>
      <c r="M94" s="25"/>
      <c r="N94" s="32"/>
    </row>
    <row r="95" s="3" customFormat="1" ht="21" customHeight="1" spans="1:15">
      <c r="A95" s="27"/>
      <c r="B95" s="27"/>
      <c r="C95" s="27"/>
      <c r="D95" s="27"/>
      <c r="E95" s="27"/>
      <c r="F95" s="27"/>
      <c r="G95" s="21"/>
      <c r="H95" s="42">
        <v>1</v>
      </c>
      <c r="I95" s="23"/>
      <c r="J95" s="23"/>
      <c r="K95" s="24" t="inlineStr">
        <is>
          <t>2029-02-04</t>
        </is>
      </c>
      <c r="L95" s="21" t="s">
        <v>127</v>
      </c>
      <c r="M95" s="5" t="s">
        <v>28</v>
      </c>
      <c r="N95" s="39" t="s">
        <v>128</v>
      </c>
      <c r="O95" s="3" t="str">
        <f>_xlfn.DISPIMG("ID_0B48875251C4436A8B868E9AD81CF9BB",1)</f>
        <v>=DISPIMG("ID_0B48875251C4436A8B868E9AD81CF9BB",1)</v>
      </c>
    </row>
    <row r="96" s="3" customFormat="1" ht="21" customHeight="1" spans="1:15">
      <c r="A96" s="27"/>
      <c r="B96" s="27">
        <v>0</v>
      </c>
      <c r="C96" s="27"/>
      <c r="D96" s="27"/>
      <c r="E96" s="27">
        <v>0</v>
      </c>
      <c r="F96" s="27"/>
      <c r="G96" s="21">
        <v>18</v>
      </c>
      <c r="H96" s="42"/>
      <c r="I96" s="23"/>
      <c r="J96" s="23"/>
      <c r="K96" s="24" t="inlineStr">
        <is>
          <t>2029-01-12</t>
        </is>
      </c>
      <c r="L96" s="21" t="s">
        <v>129</v>
      </c>
      <c r="M96" s="25"/>
      <c r="N96" s="32"/>
    </row>
    <row r="97" s="3" customFormat="1" ht="21" customHeight="1" spans="1:15">
      <c r="A97" s="30"/>
      <c r="B97" s="30"/>
      <c r="C97" s="30"/>
      <c r="D97" s="30"/>
      <c r="E97" s="30"/>
      <c r="F97" s="30"/>
      <c r="G97" s="21"/>
      <c r="H97" s="42">
        <v>1</v>
      </c>
      <c r="I97" s="23"/>
      <c r="J97" s="23"/>
      <c r="K97" s="24" t="inlineStr">
        <is>
          <t>2029-01-12</t>
        </is>
      </c>
      <c r="L97" s="21" t="s">
        <v>129</v>
      </c>
      <c r="M97" s="5" t="s">
        <v>28</v>
      </c>
      <c r="N97" s="39" t="s">
        <v>25</v>
      </c>
      <c r="O97" s="3" t="str">
        <f>_xlfn.DISPIMG("ID_9EB30C87F6B54FF89BA92A70058DACBE",1)</f>
        <v>=DISPIMG("ID_9EB30C87F6B54FF89BA92A70058DACBE",1)</v>
      </c>
    </row>
    <row r="98" s="3" customFormat="1" ht="21" customHeight="1" spans="1:15">
      <c r="A98" s="20"/>
      <c r="B98" s="56" t="s">
        <v>130</v>
      </c>
      <c r="C98" s="20"/>
      <c r="D98" s="20" t="s">
        <v>131</v>
      </c>
      <c r="E98" s="20">
        <v>480</v>
      </c>
      <c r="F98" s="56" t="s">
        <v>22</v>
      </c>
      <c r="G98" s="21">
        <v>479</v>
      </c>
      <c r="H98" s="42"/>
      <c r="I98" s="23"/>
      <c r="J98" s="23"/>
      <c r="K98" s="24"/>
      <c r="L98" s="21" t="s">
        <v>132</v>
      </c>
      <c r="M98" s="25"/>
      <c r="N98" s="32"/>
    </row>
    <row r="99" s="3" customFormat="1" ht="21" customHeight="1" spans="1:15">
      <c r="A99" s="30"/>
      <c r="B99" s="30"/>
      <c r="C99" s="30"/>
      <c r="D99" s="30"/>
      <c r="E99" s="30"/>
      <c r="F99" s="30"/>
      <c r="G99" s="21"/>
      <c r="H99" s="42">
        <v>1</v>
      </c>
      <c r="I99" s="23"/>
      <c r="J99" s="23"/>
      <c r="K99" s="24"/>
      <c r="L99" s="21" t="s">
        <v>132</v>
      </c>
      <c r="M99" s="5" t="s">
        <v>28</v>
      </c>
      <c r="N99" s="32"/>
    </row>
    <row r="100" s="3" customFormat="1" ht="21" customHeight="1" spans="1:15">
      <c r="A100" s="20"/>
      <c r="B100" s="56" t="s">
        <v>133</v>
      </c>
      <c r="C100" s="20"/>
      <c r="D100" s="20" t="s">
        <v>134</v>
      </c>
      <c r="E100" s="20">
        <v>599</v>
      </c>
      <c r="F100" s="56" t="s">
        <v>22</v>
      </c>
      <c r="G100" s="21">
        <v>62</v>
      </c>
      <c r="H100" s="42"/>
      <c r="I100" s="23"/>
      <c r="J100" s="23"/>
      <c r="K100" s="24"/>
      <c r="L100" s="21" t="s">
        <v>135</v>
      </c>
      <c r="M100" s="25"/>
      <c r="N100" s="32"/>
    </row>
    <row r="101" s="3" customFormat="1" ht="21" customHeight="1" spans="1:15">
      <c r="A101" s="27"/>
      <c r="B101" s="27"/>
      <c r="C101" s="27"/>
      <c r="D101" s="27"/>
      <c r="E101" s="27"/>
      <c r="F101" s="27"/>
      <c r="G101" s="21"/>
      <c r="H101" s="42">
        <v>1</v>
      </c>
      <c r="I101" s="23"/>
      <c r="J101" s="23"/>
      <c r="K101" s="24"/>
      <c r="L101" s="21" t="s">
        <v>135</v>
      </c>
      <c r="M101" s="5" t="s">
        <v>28</v>
      </c>
      <c r="N101" s="32"/>
    </row>
    <row r="102" s="3" customFormat="1" ht="21" customHeight="1" spans="1:15">
      <c r="A102" s="27"/>
      <c r="B102" s="27">
        <v>0</v>
      </c>
      <c r="C102" s="27"/>
      <c r="D102" s="27"/>
      <c r="E102" s="27">
        <v>0</v>
      </c>
      <c r="F102" s="27"/>
      <c r="G102" s="21">
        <v>535</v>
      </c>
      <c r="H102" s="42"/>
      <c r="I102" s="23"/>
      <c r="J102" s="23"/>
      <c r="K102" s="24"/>
      <c r="L102" s="21" t="s">
        <v>136</v>
      </c>
      <c r="M102" s="25"/>
      <c r="N102" s="32"/>
    </row>
    <row r="103" s="3" customFormat="1" ht="21" customHeight="1" spans="1:15">
      <c r="A103" s="30"/>
      <c r="B103" s="30"/>
      <c r="C103" s="30"/>
      <c r="D103" s="30"/>
      <c r="E103" s="30"/>
      <c r="F103" s="30"/>
      <c r="G103" s="21"/>
      <c r="H103" s="42">
        <v>1</v>
      </c>
      <c r="I103" s="23"/>
      <c r="J103" s="23"/>
      <c r="K103" s="24"/>
      <c r="L103" s="21" t="s">
        <v>136</v>
      </c>
      <c r="M103" s="5" t="s">
        <v>28</v>
      </c>
      <c r="N103" s="32"/>
    </row>
    <row r="104" s="3" customFormat="1" ht="21" customHeight="1" spans="1:15">
      <c r="A104" s="20"/>
      <c r="B104" s="56" t="s">
        <v>137</v>
      </c>
      <c r="C104" s="20"/>
      <c r="D104" s="20" t="s">
        <v>138</v>
      </c>
      <c r="E104" s="20">
        <v>588</v>
      </c>
      <c r="F104" s="56" t="s">
        <v>22</v>
      </c>
      <c r="G104" s="21">
        <v>551</v>
      </c>
      <c r="H104" s="42"/>
      <c r="I104" s="23"/>
      <c r="J104" s="23"/>
      <c r="K104" s="24"/>
      <c r="L104" s="21" t="s">
        <v>139</v>
      </c>
      <c r="M104" s="25"/>
      <c r="N104" s="32"/>
    </row>
    <row r="105" s="3" customFormat="1" ht="21" customHeight="1" spans="1:15">
      <c r="A105" s="27"/>
      <c r="B105" s="27"/>
      <c r="C105" s="27"/>
      <c r="D105" s="27"/>
      <c r="E105" s="27"/>
      <c r="F105" s="27"/>
      <c r="G105" s="21"/>
      <c r="H105" s="42">
        <v>1</v>
      </c>
      <c r="I105" s="23"/>
      <c r="J105" s="23"/>
      <c r="K105" s="24"/>
      <c r="L105" s="21" t="s">
        <v>139</v>
      </c>
      <c r="M105" s="5" t="s">
        <v>28</v>
      </c>
      <c r="N105" s="32"/>
    </row>
    <row r="106" s="3" customFormat="1" ht="21" customHeight="1" spans="1:15">
      <c r="A106" s="27"/>
      <c r="B106" s="27">
        <v>0</v>
      </c>
      <c r="C106" s="27"/>
      <c r="D106" s="27"/>
      <c r="E106" s="27">
        <v>0</v>
      </c>
      <c r="F106" s="27"/>
      <c r="G106" s="21">
        <v>35</v>
      </c>
      <c r="H106" s="42"/>
      <c r="I106" s="23"/>
      <c r="J106" s="23"/>
      <c r="K106" s="24"/>
      <c r="L106" s="21" t="s">
        <v>140</v>
      </c>
      <c r="M106" s="25"/>
      <c r="N106" s="32"/>
    </row>
    <row r="107" s="3" customFormat="1" ht="21" customHeight="1" spans="1:15">
      <c r="A107" s="30"/>
      <c r="B107" s="30"/>
      <c r="C107" s="30"/>
      <c r="D107" s="30"/>
      <c r="E107" s="30"/>
      <c r="F107" s="30"/>
      <c r="G107" s="21"/>
      <c r="H107" s="42">
        <v>1</v>
      </c>
      <c r="I107" s="23"/>
      <c r="J107" s="23"/>
      <c r="K107" s="24"/>
      <c r="L107" s="21" t="s">
        <v>140</v>
      </c>
      <c r="M107" s="5" t="s">
        <v>28</v>
      </c>
      <c r="N107" s="32"/>
    </row>
    <row r="108" s="3" customFormat="1" ht="21" customHeight="1" spans="1:15">
      <c r="A108" s="20"/>
      <c r="B108" s="56" t="s">
        <v>141</v>
      </c>
      <c r="C108" s="20"/>
      <c r="D108" s="20" t="s">
        <v>142</v>
      </c>
      <c r="E108" s="20">
        <v>480</v>
      </c>
      <c r="F108" s="56" t="s">
        <v>22</v>
      </c>
      <c r="G108" s="21">
        <v>479</v>
      </c>
      <c r="H108" s="42"/>
      <c r="I108" s="23"/>
      <c r="J108" s="23"/>
      <c r="K108" s="24"/>
      <c r="L108" s="21" t="s">
        <v>143</v>
      </c>
      <c r="M108" s="25"/>
      <c r="N108" s="32"/>
    </row>
    <row r="109" s="3" customFormat="1" ht="21" customHeight="1" spans="1:15">
      <c r="A109" s="30"/>
      <c r="B109" s="30"/>
      <c r="C109" s="30"/>
      <c r="D109" s="30"/>
      <c r="E109" s="30"/>
      <c r="F109" s="30"/>
      <c r="G109" s="21"/>
      <c r="H109" s="42">
        <v>1</v>
      </c>
      <c r="I109" s="23"/>
      <c r="J109" s="23"/>
      <c r="K109" s="24"/>
      <c r="L109" s="21" t="s">
        <v>143</v>
      </c>
      <c r="M109" s="5" t="s">
        <v>28</v>
      </c>
      <c r="N109" s="32"/>
    </row>
    <row r="110" s="3" customFormat="1" ht="21" customHeight="1" spans="1:15">
      <c r="A110" s="20"/>
      <c r="B110" s="56" t="s">
        <v>144</v>
      </c>
      <c r="C110" s="20"/>
      <c r="D110" s="20" t="s">
        <v>145</v>
      </c>
      <c r="E110" s="20">
        <v>600</v>
      </c>
      <c r="F110" s="56" t="s">
        <v>22</v>
      </c>
      <c r="G110" s="21">
        <v>598</v>
      </c>
      <c r="H110" s="42"/>
      <c r="I110" s="23"/>
      <c r="J110" s="23"/>
      <c r="K110" s="24"/>
      <c r="L110" s="21" t="s">
        <v>146</v>
      </c>
      <c r="M110" s="25"/>
      <c r="N110" s="32"/>
    </row>
    <row r="111" s="3" customFormat="1" ht="21" customHeight="1" spans="1:15">
      <c r="A111" s="27"/>
      <c r="B111" s="27">
        <v>0</v>
      </c>
      <c r="C111" s="27"/>
      <c r="D111" s="27"/>
      <c r="E111" s="27">
        <v>0</v>
      </c>
      <c r="F111" s="27"/>
      <c r="G111" s="43"/>
      <c r="H111" s="21">
        <v>1</v>
      </c>
      <c r="I111" s="23"/>
      <c r="J111" s="23"/>
      <c r="K111" s="24"/>
      <c r="L111" s="21" t="s">
        <v>146</v>
      </c>
      <c r="M111" s="28" t="s">
        <v>39</v>
      </c>
      <c r="N111" s="3" t="str">
        <f>_xlfn.DISPIMG("ID_E604E9265B544C1CB5D43CF6F81ED70C",1)</f>
        <v>=DISPIMG("ID_E604E9265B544C1CB5D43CF6F81ED70C",1)</v>
      </c>
    </row>
    <row r="112" s="3" customFormat="1" ht="21" customHeight="1" spans="1:15">
      <c r="A112" s="30"/>
      <c r="B112" s="30"/>
      <c r="C112" s="30"/>
      <c r="D112" s="30"/>
      <c r="E112" s="30"/>
      <c r="F112" s="30"/>
      <c r="G112" s="43"/>
      <c r="H112" s="21">
        <v>1</v>
      </c>
      <c r="I112" s="21"/>
      <c r="J112" s="23"/>
      <c r="K112" s="24"/>
      <c r="L112" s="21" t="s">
        <v>146</v>
      </c>
      <c r="M112" s="28" t="s">
        <v>39</v>
      </c>
      <c r="N112" s="3" t="s">
        <v>28</v>
      </c>
    </row>
    <row r="113" s="3" customFormat="1" ht="21" customHeight="1" spans="1:13">
      <c r="A113" s="15"/>
      <c r="B113" s="20"/>
      <c r="C113" s="31"/>
      <c r="D113" s="57" t="s">
        <v>147</v>
      </c>
      <c r="E113" s="31"/>
      <c r="F113" s="31"/>
      <c r="G113" s="43"/>
      <c r="H113" s="43"/>
      <c r="I113" s="21">
        <v>99</v>
      </c>
      <c r="J113" s="23"/>
      <c r="K113" s="24"/>
      <c r="L113" s="21" t="s">
        <v>148</v>
      </c>
      <c r="M113" s="25"/>
    </row>
    <row r="114" s="3" customFormat="1" ht="21" customHeight="1" spans="1:13">
      <c r="A114" s="15"/>
      <c r="B114" s="30"/>
      <c r="C114" s="31"/>
      <c r="D114" s="31"/>
      <c r="E114" s="31"/>
      <c r="F114" s="31"/>
      <c r="G114" s="21"/>
      <c r="H114" s="43"/>
      <c r="I114" s="22">
        <v>1</v>
      </c>
      <c r="J114" s="23"/>
      <c r="K114" s="24"/>
      <c r="L114" s="21" t="s">
        <v>148</v>
      </c>
      <c r="M114" s="5" t="s">
        <v>28</v>
      </c>
    </row>
    <row r="115" s="3" customFormat="1" ht="21" customHeight="1" spans="1:13">
      <c r="A115" s="15" t="s">
        <v>149</v>
      </c>
      <c r="B115" s="23"/>
      <c r="C115" s="44"/>
      <c r="D115" s="24"/>
      <c r="E115" s="42">
        <f>SUM(E6:E114)</f>
        <v>19619</v>
      </c>
      <c r="F115" s="45"/>
      <c r="G115" s="42">
        <f>SUM(G6:G114)</f>
        <v>19362</v>
      </c>
      <c r="H115" s="42">
        <f>SUM(H6:H114)</f>
        <v>157</v>
      </c>
      <c r="I115" s="23">
        <f>SUM(I6:I114)</f>
        <v>100</v>
      </c>
      <c r="J115" s="23">
        <f>SUM(J6:J114)</f>
        <v>100</v>
      </c>
      <c r="K115" s="24"/>
      <c r="L115" s="24"/>
      <c r="M115" s="5"/>
    </row>
    <row r="116" s="4" customFormat="1" ht="21" customHeight="1" spans="1:13">
      <c r="A116" s="15"/>
      <c r="B116" s="23"/>
      <c r="C116" s="44"/>
      <c r="D116" s="24"/>
      <c r="E116" s="42"/>
      <c r="F116" s="45"/>
      <c r="G116" s="42"/>
      <c r="H116" s="42"/>
      <c r="I116" s="17" t="s">
        <v>150</v>
      </c>
      <c r="J116" s="17">
        <f>SUM(I115:J115)</f>
        <v>200</v>
      </c>
      <c r="K116" s="24"/>
      <c r="L116" s="24"/>
      <c r="M116" s="5"/>
    </row>
    <row r="117" ht="26.1" customHeight="1" spans="1:13">
      <c r="A117" s="17" t="s">
        <v>151</v>
      </c>
      <c r="B117" s="17" t="s">
        <v>152</v>
      </c>
      <c r="C117" s="17"/>
      <c r="D117" s="46"/>
      <c r="E117" s="17"/>
      <c r="F117" s="47"/>
      <c r="G117" s="17">
        <f>SUM(G115:H116)</f>
        <v>19519</v>
      </c>
      <c r="H117" s="17"/>
      <c r="I117" s="17"/>
      <c r="J117" s="23"/>
      <c r="K117" s="46"/>
      <c r="L117" s="46"/>
    </row>
    <row r="118" s="5" customFormat="1" ht="26.1" customHeight="1" spans="1:13">
      <c r="A118" s="48" t="s">
        <v>153</v>
      </c>
      <c r="B118" s="47"/>
      <c r="C118" s="49"/>
      <c r="D118" s="49"/>
      <c r="E118" s="49"/>
      <c r="F118" s="49"/>
      <c r="G118" s="49"/>
      <c r="H118" s="49"/>
      <c r="I118" s="49"/>
      <c r="J118" s="47" t="s">
        <v>154</v>
      </c>
      <c r="K118" s="50"/>
      <c r="L118" s="50"/>
    </row>
    <row r="119" s="5" customFormat="1" ht="18" customHeight="1" spans="1:13">
      <c r="A119" s="49" t="s">
        <v>155</v>
      </c>
      <c r="B119" s="47" t="s">
        <v>156</v>
      </c>
      <c r="C119" s="49"/>
      <c r="D119" s="49"/>
      <c r="E119" s="49"/>
      <c r="F119" s="49"/>
      <c r="G119" s="49"/>
      <c r="H119" s="49"/>
      <c r="I119" s="49"/>
      <c r="J119" s="47"/>
      <c r="K119" s="50"/>
      <c r="L119" s="50"/>
    </row>
    <row r="120" ht="15.75" customHeight="1" spans="1:13">
      <c r="A120" s="51" t="s">
        <v>157</v>
      </c>
      <c r="B120" s="52"/>
      <c r="C120" s="53"/>
      <c r="D120" s="53"/>
      <c r="E120" s="51"/>
      <c r="F120" s="54"/>
      <c r="G120" s="51"/>
      <c r="H120" s="51"/>
      <c r="I120" s="51"/>
      <c r="J120" s="51"/>
      <c r="K120" s="55"/>
      <c r="L120" s="55"/>
    </row>
  </sheetData>
  <mergeCells count="215">
    <mergeCell ref="A1:L1"/>
    <mergeCell ref="K2:L2"/>
    <mergeCell ref="K3:L3"/>
    <mergeCell ref="G4:H4"/>
    <mergeCell ref="I4:J4"/>
    <mergeCell ref="G117:H117"/>
    <mergeCell ref="A118:I118"/>
    <mergeCell ref="A120:L120"/>
    <mergeCell ref="A4:A5"/>
    <mergeCell ref="A6:A10"/>
    <mergeCell ref="A11:A14"/>
    <mergeCell ref="A15:A22"/>
    <mergeCell ref="A23:A24"/>
    <mergeCell ref="A25:A26"/>
    <mergeCell ref="A27:A30"/>
    <mergeCell ref="A31:A35"/>
    <mergeCell ref="A36:A37"/>
    <mergeCell ref="A38:A39"/>
    <mergeCell ref="A40:A43"/>
    <mergeCell ref="A44:A47"/>
    <mergeCell ref="A48:A49"/>
    <mergeCell ref="A50:A53"/>
    <mergeCell ref="A54:A55"/>
    <mergeCell ref="A56:A59"/>
    <mergeCell ref="A60:A62"/>
    <mergeCell ref="A63:A64"/>
    <mergeCell ref="A65:A66"/>
    <mergeCell ref="A67:A68"/>
    <mergeCell ref="A69:A70"/>
    <mergeCell ref="A71:A78"/>
    <mergeCell ref="A79:A86"/>
    <mergeCell ref="A88:A91"/>
    <mergeCell ref="A92:A93"/>
    <mergeCell ref="A94:A97"/>
    <mergeCell ref="A98:A99"/>
    <mergeCell ref="A100:A103"/>
    <mergeCell ref="A104:A107"/>
    <mergeCell ref="A108:A109"/>
    <mergeCell ref="A110:A112"/>
    <mergeCell ref="A115:A116"/>
    <mergeCell ref="B4:B5"/>
    <mergeCell ref="B6:B10"/>
    <mergeCell ref="B11:B14"/>
    <mergeCell ref="B15:B22"/>
    <mergeCell ref="B23:B24"/>
    <mergeCell ref="B25:B26"/>
    <mergeCell ref="B27:B30"/>
    <mergeCell ref="B31:B35"/>
    <mergeCell ref="B36:B37"/>
    <mergeCell ref="B38:B39"/>
    <mergeCell ref="B40:B43"/>
    <mergeCell ref="B44:B47"/>
    <mergeCell ref="B48:B49"/>
    <mergeCell ref="B50:B53"/>
    <mergeCell ref="B54:B55"/>
    <mergeCell ref="B56:B59"/>
    <mergeCell ref="B60:B62"/>
    <mergeCell ref="B63:B64"/>
    <mergeCell ref="B65:B66"/>
    <mergeCell ref="B67:B68"/>
    <mergeCell ref="B69:B70"/>
    <mergeCell ref="B71:B78"/>
    <mergeCell ref="B79:B86"/>
    <mergeCell ref="B88:B91"/>
    <mergeCell ref="B92:B93"/>
    <mergeCell ref="B94:B97"/>
    <mergeCell ref="B98:B99"/>
    <mergeCell ref="B100:B103"/>
    <mergeCell ref="B104:B107"/>
    <mergeCell ref="B108:B109"/>
    <mergeCell ref="B110:B112"/>
    <mergeCell ref="B113:B114"/>
    <mergeCell ref="B115:B116"/>
    <mergeCell ref="C4:C5"/>
    <mergeCell ref="C6:C10"/>
    <mergeCell ref="C11:C14"/>
    <mergeCell ref="C15:C22"/>
    <mergeCell ref="C23:C24"/>
    <mergeCell ref="C25:C26"/>
    <mergeCell ref="C27:C30"/>
    <mergeCell ref="C31:C35"/>
    <mergeCell ref="C36:C37"/>
    <mergeCell ref="C38:C39"/>
    <mergeCell ref="C40:C43"/>
    <mergeCell ref="C44:C47"/>
    <mergeCell ref="C48:C49"/>
    <mergeCell ref="C50:C53"/>
    <mergeCell ref="C54:C55"/>
    <mergeCell ref="C56:C59"/>
    <mergeCell ref="C60:C62"/>
    <mergeCell ref="C63:C64"/>
    <mergeCell ref="C65:C66"/>
    <mergeCell ref="C67:C68"/>
    <mergeCell ref="C69:C70"/>
    <mergeCell ref="C71:C86"/>
    <mergeCell ref="C88:C91"/>
    <mergeCell ref="C92:C93"/>
    <mergeCell ref="C94:C97"/>
    <mergeCell ref="C98:C99"/>
    <mergeCell ref="C100:C103"/>
    <mergeCell ref="C104:C107"/>
    <mergeCell ref="C108:C109"/>
    <mergeCell ref="C110:C112"/>
    <mergeCell ref="C113:C114"/>
    <mergeCell ref="C115:C116"/>
    <mergeCell ref="D4:D5"/>
    <mergeCell ref="D6:D10"/>
    <mergeCell ref="D11:D14"/>
    <mergeCell ref="D15:D22"/>
    <mergeCell ref="D23:D24"/>
    <mergeCell ref="D25:D26"/>
    <mergeCell ref="D27:D30"/>
    <mergeCell ref="D31:D35"/>
    <mergeCell ref="D36:D37"/>
    <mergeCell ref="D38:D39"/>
    <mergeCell ref="D40:D43"/>
    <mergeCell ref="D44:D47"/>
    <mergeCell ref="D48:D49"/>
    <mergeCell ref="D50:D53"/>
    <mergeCell ref="D54:D55"/>
    <mergeCell ref="D56:D59"/>
    <mergeCell ref="D60:D62"/>
    <mergeCell ref="D63:D64"/>
    <mergeCell ref="D65:D66"/>
    <mergeCell ref="D67:D68"/>
    <mergeCell ref="D69:D70"/>
    <mergeCell ref="D71:D78"/>
    <mergeCell ref="D79:D86"/>
    <mergeCell ref="D88:D91"/>
    <mergeCell ref="D92:D93"/>
    <mergeCell ref="D94:D97"/>
    <mergeCell ref="D98:D99"/>
    <mergeCell ref="D100:D103"/>
    <mergeCell ref="D104:D107"/>
    <mergeCell ref="D108:D109"/>
    <mergeCell ref="D110:D112"/>
    <mergeCell ref="D113:D114"/>
    <mergeCell ref="D115:D116"/>
    <mergeCell ref="E4:E5"/>
    <mergeCell ref="E6:E10"/>
    <mergeCell ref="E11:E14"/>
    <mergeCell ref="E15:E22"/>
    <mergeCell ref="E23:E24"/>
    <mergeCell ref="E25:E26"/>
    <mergeCell ref="E27:E30"/>
    <mergeCell ref="E31:E35"/>
    <mergeCell ref="E36:E37"/>
    <mergeCell ref="E38:E39"/>
    <mergeCell ref="E40:E43"/>
    <mergeCell ref="E44:E47"/>
    <mergeCell ref="E48:E49"/>
    <mergeCell ref="E50:E53"/>
    <mergeCell ref="E54:E55"/>
    <mergeCell ref="E56:E59"/>
    <mergeCell ref="E60:E62"/>
    <mergeCell ref="E63:E64"/>
    <mergeCell ref="E65:E66"/>
    <mergeCell ref="E67:E68"/>
    <mergeCell ref="E69:E70"/>
    <mergeCell ref="E71:E78"/>
    <mergeCell ref="E79:E86"/>
    <mergeCell ref="E88:E91"/>
    <mergeCell ref="E92:E93"/>
    <mergeCell ref="E94:E97"/>
    <mergeCell ref="E98:E99"/>
    <mergeCell ref="E100:E103"/>
    <mergeCell ref="E104:E107"/>
    <mergeCell ref="E108:E109"/>
    <mergeCell ref="E110:E112"/>
    <mergeCell ref="E113:E114"/>
    <mergeCell ref="E115:E116"/>
    <mergeCell ref="F4:F5"/>
    <mergeCell ref="F6:F10"/>
    <mergeCell ref="F11:F14"/>
    <mergeCell ref="F15:F22"/>
    <mergeCell ref="F23:F24"/>
    <mergeCell ref="F25:F26"/>
    <mergeCell ref="F27:F30"/>
    <mergeCell ref="F31:F35"/>
    <mergeCell ref="F36:F37"/>
    <mergeCell ref="F38:F39"/>
    <mergeCell ref="F40:F43"/>
    <mergeCell ref="F44:F47"/>
    <mergeCell ref="F48:F49"/>
    <mergeCell ref="F50:F53"/>
    <mergeCell ref="F54:F55"/>
    <mergeCell ref="F56:F59"/>
    <mergeCell ref="F60:F62"/>
    <mergeCell ref="F63:F64"/>
    <mergeCell ref="F65:F66"/>
    <mergeCell ref="F67:F68"/>
    <mergeCell ref="F69:F70"/>
    <mergeCell ref="F71:F78"/>
    <mergeCell ref="F88:F91"/>
    <mergeCell ref="F92:F93"/>
    <mergeCell ref="F94:F97"/>
    <mergeCell ref="F98:F99"/>
    <mergeCell ref="F100:F103"/>
    <mergeCell ref="F104:F107"/>
    <mergeCell ref="F108:F109"/>
    <mergeCell ref="F110:F112"/>
    <mergeCell ref="F113:F114"/>
    <mergeCell ref="F115:F116"/>
    <mergeCell ref="G115:G116"/>
    <mergeCell ref="H115:H116"/>
    <mergeCell ref="K4:K5"/>
    <mergeCell ref="K115:K116"/>
    <mergeCell ref="L4:L5"/>
    <mergeCell ref="L115:L116"/>
    <mergeCell ref="M12:M13"/>
    <mergeCell ref="N6:N10"/>
    <mergeCell ref="A2:B3"/>
    <mergeCell ref="C2:F3"/>
    <mergeCell ref="G2:J3"/>
    <mergeCell ref="J118:L119"/>
  </mergeCells>
  <pageMargins left="0.0777777777777778" right="0.118055555555556" top="0.313888888888889" bottom="0.432638888888889" header="0.313888888888889" footer="0.235416666666667"/>
  <pageSetup paperSize="9" scale="82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叽里咕噜</cp:lastModifiedBy>
  <dcterms:created xsi:type="dcterms:W3CDTF">2006-09-16T00:00:00Z</dcterms:created>
  <cp:lastPrinted>2019-02-14T07:31:00Z</cp:lastPrinted>
  <dcterms:modified xsi:type="dcterms:W3CDTF">2026-08-17T05:35:16Z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KSOReadingLayout">
    <vt:bool>true</vt:bool>
  </property>
  <property fmtid="{D5CDD505-2E9C-101B-9397-08002B2CF9AE}" pid="4" name="ICV">
    <vt:lpwstr>598E23E4EC7845449F24A6DDA0F9EFDD_13</vt:lpwstr>
  </property>
  <property fmtid="{D5CDD505-2E9C-101B-9397-08002B2CF9AE}" pid="5" name="CalculationRule">
    <vt:i4>0</vt:i4>
  </property>
</Properties>
</file>