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 codeName="ThisWorkbook"/>
  <mc:AlternateContent xmlns:mc="http://schemas.openxmlformats.org/markup-compatibility/2006">
    <mc:Choice Requires="x15">
      <x15ac:absPath xmlns:x15ac="http://schemas.microsoft.com/office/spreadsheetml/2010/11/ac" url="D:\WECHAT\xwechat_files\wxid_1d9x0d9t97g922_4283\msg\file\2026-08\"/>
    </mc:Choice>
  </mc:AlternateContent>
  <bookViews>
    <workbookView windowWidth="28800" windowHeight="12255"/>
  </bookViews>
  <sheets>
    <sheet name="Sheet1" sheetId="1" r:id="rId1"/>
  </sheets>
  <definedNames>
    <definedName name="_xlnm.Print_Area" localSheetId="0">Sheet1!$A$1:$L$60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" name="ID_5881FFA9280A402DAFA61AD182BE3611" descr="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3137515" y="12223750"/>
          <a:ext cx="5644515" cy="9912350"/>
        </a:xfrm>
        <a:prstGeom prst="rect">
          <a:avLst/>
        </a:prstGeom>
      </xdr:spPr>
    </xdr:pic>
  </etc:cellImage>
  <etc:cellImage>
    <xdr:pic>
      <xdr:nvPicPr>
        <xdr:cNvPr id="4" name="ID_5E1F86F4F9E64791A6047CE7CE06D918" descr="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825220" y="12223750"/>
          <a:ext cx="5642610" cy="9912350"/>
        </a:xfrm>
        <a:prstGeom prst="rect">
          <a:avLst/>
        </a:prstGeom>
      </xdr:spPr>
    </xdr:pic>
  </etc:cellImage>
  <etc:cellImage>
    <xdr:pic>
      <xdr:nvPicPr>
        <xdr:cNvPr id="5" name="ID_BA491561A7C14305ABDE915B80029B33" descr="4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4511020" y="12223750"/>
          <a:ext cx="5642610" cy="9912350"/>
        </a:xfrm>
        <a:prstGeom prst="rect">
          <a:avLst/>
        </a:prstGeom>
      </xdr:spPr>
    </xdr:pic>
  </etc:cellImage>
  <etc:cellImage>
    <xdr:pic>
      <xdr:nvPicPr>
        <xdr:cNvPr id="6" name="ID_8BF6788BA9FE49299AF63003619BD295" descr="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5196185" y="12223750"/>
          <a:ext cx="5643245" cy="9912350"/>
        </a:xfrm>
        <a:prstGeom prst="rect">
          <a:avLst/>
        </a:prstGeom>
      </xdr:spPr>
    </xdr:pic>
  </etc:cellImage>
  <etc:cellImage>
    <xdr:pic>
      <xdr:nvPicPr>
        <xdr:cNvPr id="7" name="ID_EB6B1C18964E4149968C2E7B61C90392" descr="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137515" y="1936115"/>
          <a:ext cx="5644515" cy="9912985"/>
        </a:xfrm>
        <a:prstGeom prst="rect">
          <a:avLst/>
        </a:prstGeom>
      </xdr:spPr>
    </xdr:pic>
  </etc:cellImage>
  <etc:cellImage>
    <xdr:pic>
      <xdr:nvPicPr>
        <xdr:cNvPr id="8" name="ID_22BB53A76663465DBDEE23C0EDBBCC45" descr="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3137515" y="2393315"/>
          <a:ext cx="5644515" cy="9912350"/>
        </a:xfrm>
        <a:prstGeom prst="rect">
          <a:avLst/>
        </a:prstGeom>
      </xdr:spPr>
    </xdr:pic>
  </etc:cellImage>
  <etc:cellImage>
    <xdr:pic>
      <xdr:nvPicPr>
        <xdr:cNvPr id="9" name="ID_32D0630587044DD99F1F0DF7A045E448" descr="10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3137515" y="1708150"/>
          <a:ext cx="5644515" cy="9912350"/>
        </a:xfrm>
        <a:prstGeom prst="rect">
          <a:avLst/>
        </a:prstGeom>
      </xdr:spPr>
    </xdr:pic>
  </etc:cellImage>
  <etc:cellImage>
    <xdr:pic>
      <xdr:nvPicPr>
        <xdr:cNvPr id="10" name="ID_F8D42AE1FE5844D68588478B6601D3F9" descr="12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3137515" y="3994150"/>
          <a:ext cx="5644515" cy="9912350"/>
        </a:xfrm>
        <a:prstGeom prst="rect">
          <a:avLst/>
        </a:prstGeom>
      </xdr:spPr>
    </xdr:pic>
  </etc:cellImage>
  <etc:cellImage>
    <xdr:pic>
      <xdr:nvPicPr>
        <xdr:cNvPr id="11" name="ID_DDDB0DEF6A774CAE84989845ECB01A14" descr="13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3137515" y="4450715"/>
          <a:ext cx="5644515" cy="9912985"/>
        </a:xfrm>
        <a:prstGeom prst="rect">
          <a:avLst/>
        </a:prstGeom>
      </xdr:spPr>
    </xdr:pic>
  </etc:cellImage>
  <etc:cellImage>
    <xdr:pic>
      <xdr:nvPicPr>
        <xdr:cNvPr id="12" name="ID_4E188981FA4B438987F6E37910C276AB" descr="14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3825220" y="4450715"/>
          <a:ext cx="10033000" cy="5575300"/>
        </a:xfrm>
        <a:prstGeom prst="rect">
          <a:avLst/>
        </a:prstGeom>
      </xdr:spPr>
    </xdr:pic>
  </etc:cellImage>
  <etc:cellImage>
    <xdr:pic>
      <xdr:nvPicPr>
        <xdr:cNvPr id="13" name="ID_4FF7A0EE9642483982FCF5A4A838EDDD" descr="15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4511020" y="4450715"/>
          <a:ext cx="5642610" cy="9912985"/>
        </a:xfrm>
        <a:prstGeom prst="rect">
          <a:avLst/>
        </a:prstGeom>
      </xdr:spPr>
    </xdr:pic>
  </etc:cellImage>
  <etc:cellImage>
    <xdr:pic>
      <xdr:nvPicPr>
        <xdr:cNvPr id="15" name="ID_56CDC15ADD2C4740B35C7610F89C9F63" descr="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5196185" y="4450715"/>
          <a:ext cx="5643245" cy="9912985"/>
        </a:xfrm>
        <a:prstGeom prst="rect">
          <a:avLst/>
        </a:prstGeom>
      </xdr:spPr>
    </xdr:pic>
  </etc:cellImage>
  <etc:cellImage>
    <xdr:pic>
      <xdr:nvPicPr>
        <xdr:cNvPr id="16" name="ID_C96C2939904547ED915D53F586398479" descr="18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3137515" y="6279515"/>
          <a:ext cx="5644515" cy="9912985"/>
        </a:xfrm>
        <a:prstGeom prst="rect">
          <a:avLst/>
        </a:prstGeom>
      </xdr:spPr>
    </xdr:pic>
  </etc:cellImage>
  <etc:cellImage>
    <xdr:pic>
      <xdr:nvPicPr>
        <xdr:cNvPr id="17" name="ID_823238DCD9BF41E3BC7BAB2CD7F65604" descr="19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3825220" y="6279515"/>
          <a:ext cx="5642610" cy="9912985"/>
        </a:xfrm>
        <a:prstGeom prst="rect">
          <a:avLst/>
        </a:prstGeom>
      </xdr:spPr>
    </xdr:pic>
  </etc:cellImage>
  <etc:cellImage>
    <xdr:pic>
      <xdr:nvPicPr>
        <xdr:cNvPr id="18" name="ID_D3D8EC987E1F461DA927C10C33F26446" descr="21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3137515" y="2621915"/>
          <a:ext cx="10034905" cy="5574665"/>
        </a:xfrm>
        <a:prstGeom prst="rect">
          <a:avLst/>
        </a:prstGeom>
      </xdr:spPr>
    </xdr:pic>
  </etc:cellImage>
  <etc:cellImage>
    <xdr:pic>
      <xdr:nvPicPr>
        <xdr:cNvPr id="19" name="ID_9497873AC46F4F3AB2FC3C79BD497EC0" descr="23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137515" y="4908550"/>
          <a:ext cx="5644515" cy="9912350"/>
        </a:xfrm>
        <a:prstGeom prst="rect">
          <a:avLst/>
        </a:prstGeom>
      </xdr:spPr>
    </xdr:pic>
  </etc:cellImage>
  <etc:cellImage>
    <xdr:pic>
      <xdr:nvPicPr>
        <xdr:cNvPr id="20" name="ID_208646D64A9848D49B80479081DB4E11" descr="24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3825220" y="4908550"/>
          <a:ext cx="5642610" cy="9912350"/>
        </a:xfrm>
        <a:prstGeom prst="rect">
          <a:avLst/>
        </a:prstGeom>
      </xdr:spPr>
    </xdr:pic>
  </etc:cellImage>
  <etc:cellImage>
    <xdr:pic>
      <xdr:nvPicPr>
        <xdr:cNvPr id="21" name="ID_1C6BC8DD07B94CF5945F78BE13107DBC" descr="2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3137515" y="9022715"/>
          <a:ext cx="5644515" cy="9912350"/>
        </a:xfrm>
        <a:prstGeom prst="rect">
          <a:avLst/>
        </a:prstGeom>
      </xdr:spPr>
    </xdr:pic>
  </etc:cellImage>
  <etc:cellImage>
    <xdr:pic>
      <xdr:nvPicPr>
        <xdr:cNvPr id="22" name="ID_D32F6BE1215A4F11854B972B2AD0BB0C" descr="27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3825220" y="9022715"/>
          <a:ext cx="5642610" cy="9912350"/>
        </a:xfrm>
        <a:prstGeom prst="rect">
          <a:avLst/>
        </a:prstGeom>
      </xdr:spPr>
    </xdr:pic>
  </etc:cellImage>
  <etc:cellImage>
    <xdr:pic>
      <xdr:nvPicPr>
        <xdr:cNvPr id="23" name="ID_2FC23348F257479FBF79549CF0D8A9B4" descr="29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3137515" y="1478915"/>
          <a:ext cx="5644515" cy="9912350"/>
        </a:xfrm>
        <a:prstGeom prst="rect">
          <a:avLst/>
        </a:prstGeom>
      </xdr:spPr>
    </xdr:pic>
  </etc:cellImage>
  <etc:cellImage>
    <xdr:pic>
      <xdr:nvPicPr>
        <xdr:cNvPr id="24" name="ID_41CDEB5960CB4508AF2BE11A1AA45D89" descr="3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3137515" y="10394315"/>
          <a:ext cx="5644515" cy="9912985"/>
        </a:xfrm>
        <a:prstGeom prst="rect">
          <a:avLst/>
        </a:prstGeom>
      </xdr:spPr>
    </xdr:pic>
  </etc:cellImage>
  <etc:cellImage>
    <xdr:pic>
      <xdr:nvPicPr>
        <xdr:cNvPr id="25" name="ID_2505EA847C5D491091B87FBCC077139A" descr="3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3137515" y="11994515"/>
          <a:ext cx="5644515" cy="9912350"/>
        </a:xfrm>
        <a:prstGeom prst="rect">
          <a:avLst/>
        </a:prstGeom>
      </xdr:spPr>
    </xdr:pic>
  </etc:cellImage>
  <etc:cellImage>
    <xdr:pic>
      <xdr:nvPicPr>
        <xdr:cNvPr id="27" name="ID_8468C89BB5724FF8987309C3D05D9CFA" descr="35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3137515" y="11080115"/>
          <a:ext cx="5644515" cy="99123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<sst xmlns="http://schemas.openxmlformats.org/spreadsheetml/2006/main" count="186" uniqueCount="106">
  <si>
    <t>仓储/电商公司：义乌昌仓进出口有限公司保税仓理货报告</t>
  </si>
  <si>
    <t>核注清单号：QD292526I000086101</t>
  </si>
  <si>
    <t>二线</t>
  </si>
  <si>
    <t>商家（账册号）：子鼎</t>
  </si>
  <si>
    <t>预录入号：</t>
  </si>
  <si>
    <t>到货时间：2026年8月11号</t>
  </si>
  <si>
    <t>项号</t>
  </si>
  <si>
    <t>中文品名</t>
  </si>
  <si>
    <t>货主料号</t>
  </si>
  <si>
    <t>条形码</t>
  </si>
  <si>
    <t>理论入库数据</t>
  </si>
  <si>
    <t>规格</t>
  </si>
  <si>
    <t>实际入库数量</t>
  </si>
  <si>
    <t>差异数量</t>
  </si>
  <si>
    <t>有效期</t>
  </si>
  <si>
    <t>批次</t>
  </si>
  <si>
    <t>合格品</t>
  </si>
  <si>
    <t>残次品</t>
  </si>
  <si>
    <t>多到货</t>
  </si>
  <si>
    <t>少到货</t>
  </si>
  <si>
    <t>CALVINKLEIN凯文克莱ONE卡雷优香水EDT200ML</t>
  </si>
  <si>
    <t>088300107438</t>
  </si>
  <si>
    <t>瓶</t>
  </si>
  <si>
    <t>5349</t>
  </si>
  <si>
    <r>
      <rPr>
        <sz val="8"/>
        <rFont val="宋体"/>
        <charset val="134"/>
      </rPr>
      <t>拿走</t>
    </r>
    <r>
      <rPr>
        <sz val="8"/>
        <rFont val="Calibri"/>
        <charset val="134"/>
      </rPr>
      <t>1</t>
    </r>
    <r>
      <rPr>
        <sz val="8"/>
        <rFont val="宋体"/>
        <charset val="134"/>
      </rPr>
      <t>个鉴真</t>
    </r>
  </si>
  <si>
    <t>批次模糊</t>
  </si>
  <si>
    <t>CHANEL香奈儿蔚蓝男士香水EDP100ML</t>
  </si>
  <si>
    <t>3145891073607</t>
  </si>
  <si>
    <t>2205</t>
  </si>
  <si>
    <t>变形</t>
  </si>
  <si>
    <t>磨损</t>
  </si>
  <si>
    <t>2604</t>
  </si>
  <si>
    <t>CHANEL香奈儿可可小姐香水EDP100ML</t>
  </si>
  <si>
    <t>3145891165203</t>
  </si>
  <si>
    <t>2602</t>
  </si>
  <si>
    <t>有异物</t>
  </si>
  <si>
    <t>2801</t>
  </si>
  <si>
    <t>无外膜</t>
  </si>
  <si>
    <t>CHANEL香奈儿粉邂逅香水EDP100ML</t>
  </si>
  <si>
    <t>3145891262605</t>
  </si>
  <si>
    <t>2601</t>
  </si>
  <si>
    <t>2702</t>
  </si>
  <si>
    <t>CHANEL香奈儿粉邂逅香水EDT150ML</t>
  </si>
  <si>
    <t>3145891263305</t>
  </si>
  <si>
    <t>1602</t>
  </si>
  <si>
    <t>2001</t>
  </si>
  <si>
    <t>CHANEL香奈儿黄邂逅香水EDP100ML</t>
  </si>
  <si>
    <t>3145891265200</t>
  </si>
  <si>
    <t>2701</t>
  </si>
  <si>
    <t>CHANEL香奈儿绿邂逅香水EDP100ML</t>
  </si>
  <si>
    <t>3145891361506</t>
  </si>
  <si>
    <t>CHANEL香奈儿紫邂逅香水EDP100ML</t>
  </si>
  <si>
    <t>3145891362206</t>
  </si>
  <si>
    <t>2501</t>
  </si>
  <si>
    <t>CHANEL香奈儿绿邂逅香水EDT150ML</t>
  </si>
  <si>
    <t>3145891364705</t>
  </si>
  <si>
    <t>1601</t>
  </si>
  <si>
    <t>LANCOME兰蔻真爱奇迹香水EDP30ML</t>
  </si>
  <si>
    <t>3147758029406</t>
  </si>
  <si>
    <t>38A100N</t>
  </si>
  <si>
    <t>38A200A</t>
  </si>
  <si>
    <t>38Z501N</t>
  </si>
  <si>
    <t>YSL圣罗兰反转巴黎香水EDP90ML</t>
  </si>
  <si>
    <t>3614270561634</t>
  </si>
  <si>
    <t>38Z81VK</t>
  </si>
  <si>
    <t>GIORGIOARMANI阿玛尼MYWAY自我无界香水EDP30ML</t>
  </si>
  <si>
    <t>3614272907652</t>
  </si>
  <si>
    <t>38Z801L</t>
  </si>
  <si>
    <t>LANCOME兰蔻IDOLE是我香水EDP100ML</t>
  </si>
  <si>
    <t>3614273069175</t>
  </si>
  <si>
    <t>38Z400W</t>
  </si>
  <si>
    <t>塑封膜开口</t>
  </si>
  <si>
    <t>YSL圣罗兰自由之水香水EDT90ML</t>
  </si>
  <si>
    <t>3614273321891</t>
  </si>
  <si>
    <t>38Z7003</t>
  </si>
  <si>
    <r>
      <rPr>
        <sz val="8"/>
        <rFont val="宋体"/>
        <charset val="134"/>
      </rPr>
      <t>拿走鉴真</t>
    </r>
    <r>
      <rPr>
        <sz val="8"/>
        <rFont val="Calibri"/>
        <charset val="134"/>
      </rPr>
      <t>1</t>
    </r>
    <r>
      <rPr>
        <sz val="8"/>
        <rFont val="宋体"/>
        <charset val="134"/>
      </rPr>
      <t>个</t>
    </r>
  </si>
  <si>
    <t>38Z900B</t>
  </si>
  <si>
    <t>38ZD002</t>
  </si>
  <si>
    <t>JOMALONELONDON祖玛珑青柠罗勒与柑橘香水30ML</t>
  </si>
  <si>
    <t>690251000036</t>
  </si>
  <si>
    <t>AB5</t>
  </si>
  <si>
    <t>祖玛珑蓝风铃香水30ML带蝴蝶结</t>
  </si>
  <si>
    <t>690251021741</t>
  </si>
  <si>
    <t>A36</t>
  </si>
  <si>
    <t>拿走一个鉴真</t>
  </si>
  <si>
    <t>袋子破损</t>
  </si>
  <si>
    <t>JOMALONELONDON祖玛珑黑莓与月桂叶香水带蝴蝶结30ML</t>
  </si>
  <si>
    <t>690251026098</t>
  </si>
  <si>
    <t>AA5</t>
  </si>
  <si>
    <t>JOMALONELONDON祖玛珑鼠尾草与海盐香水30ML</t>
  </si>
  <si>
    <t>690251033720</t>
  </si>
  <si>
    <t>A16</t>
  </si>
  <si>
    <t>漏液</t>
  </si>
  <si>
    <t>CB5</t>
  </si>
  <si>
    <t>无批次</t>
  </si>
  <si>
    <t>ACQUADIPARMA帕尔玛之水桃金娘加州桂香水EDT30ML</t>
  </si>
  <si>
    <t>8028713570292</t>
  </si>
  <si>
    <t>2935X</t>
  </si>
  <si>
    <t>合计</t>
  </si>
  <si>
    <t>差异合计：</t>
  </si>
  <si>
    <t>备注：</t>
  </si>
  <si>
    <t>数据单位：以向海关申报单位为准。</t>
  </si>
  <si>
    <t>开始理货时间：2026年8月13号  结束理货时间：2026年8月13号</t>
  </si>
  <si>
    <t>增值拆套2820套、增值贴条码2820件</t>
  </si>
  <si>
    <t>理货地址：</t>
  </si>
  <si>
    <t>本报告以打印版本为准，手写（或涂改）无效。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</si>
</sst>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10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.00_);\(0.00\)"/>
    <numFmt numFmtId="178" formatCode="_ [$¥-804]* #,##0.00_ ;_ [$¥-804]* \-#,##0.00_ ;_ [$¥-804]* &quot;-&quot;??_ ;_ @_ "/>
    <numFmt numFmtId="179" formatCode="[DBNum2][$-804]General"/>
    <numFmt numFmtId="180" formatCode="[$￥-411]#,##0_);[Red]\([$￥-411]#,##0\)"/>
    <numFmt numFmtId="181" formatCode="0_ "/>
  </numFmts>
  <fonts count="39">
    <font>
      <sz val="11"/>
      <color indexed="8"/>
      <name val="宋体"/>
      <charset val="134"/>
    </font>
    <font>
      <b/>
      <sz val="11"/>
      <color indexed="8"/>
      <name val="宋体"/>
      <charset val="134"/>
    </font>
    <font>
      <sz val="8"/>
      <color indexed="8"/>
      <name val="宋体"/>
      <charset val="134"/>
    </font>
    <font>
      <b/>
      <sz val="20"/>
      <color rgb="FF000000"/>
      <name val="宋体"/>
      <charset val="134"/>
    </font>
    <font>
      <b/>
      <sz val="20"/>
      <color indexed="8"/>
      <name val="宋体"/>
      <charset val="134"/>
    </font>
    <font>
      <b/>
      <sz val="11"/>
      <color rgb="FF000000"/>
      <name val="宋体"/>
      <charset val="134"/>
    </font>
    <font>
      <sz val="11"/>
      <name val="宋体"/>
      <charset val="134"/>
    </font>
    <font>
      <sz val="11"/>
      <name val="Calibri"/>
      <charset val="134"/>
    </font>
    <font>
      <sz val="8"/>
      <name val="Calibri"/>
      <charset val="134"/>
    </font>
    <font>
      <sz val="8"/>
      <name val="宋体"/>
      <charset val="134"/>
    </font>
    <font>
      <sz val="11"/>
      <color indexed="8"/>
      <name val="Arial"/>
      <charset val="134"/>
    </font>
    <font>
      <b/>
      <sz val="8"/>
      <color indexed="8"/>
      <name val="宋体"/>
      <charset val="134"/>
    </font>
    <font>
      <b/>
      <sz val="11"/>
      <color rgb="FFFF0000"/>
      <name val="宋体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10"/>
      <name val="Arial"/>
      <charset val="134"/>
    </font>
    <font>
      <sz val="11"/>
      <name val="ＭＳ Ｐゴシック"/>
      <charset val="134"/>
    </font>
    <font>
      <sz val="12"/>
      <color indexed="8"/>
      <name val="宋体"/>
      <charset val="134"/>
    </font>
    <font>
      <sz val="11"/>
      <color theme="1"/>
      <name val="Calibri"/>
      <charset val="134"/>
    </font>
    <font>
      <sz val="10"/>
      <color indexed="8"/>
      <name val="Times New Roman"/>
      <charset val="134"/>
    </font>
  </fonts>
  <fills count="3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4">
    <xf numFmtId="0" fontId="0" fillId="0" borderId="0">
      <alignment vertical="center"/>
    </xf>
    <xf numFmtId="43" fontId="13" fillId="0" borderId="0" applyFont="0" applyFill="0" applyBorder="0" applyAlignment="0" applyProtection="0">
      <alignment vertical="center"/>
    </xf>
    <xf numFmtId="44" fontId="13" fillId="0" borderId="0" applyFont="0" applyFill="0" applyBorder="0" applyAlignment="0" applyProtection="0">
      <alignment vertical="center"/>
    </xf>
    <xf numFmtId="9" fontId="13" fillId="0" borderId="0" applyFont="0" applyFill="0" applyBorder="0" applyAlignment="0" applyProtection="0">
      <alignment vertical="center"/>
    </xf>
    <xf numFmtId="41" fontId="13" fillId="0" borderId="0" applyFont="0" applyFill="0" applyBorder="0" applyAlignment="0" applyProtection="0">
      <alignment vertical="center"/>
    </xf>
    <xf numFmtId="42" fontId="13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3" fillId="3" borderId="5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6" applyNumberFormat="0" applyFill="0" applyAlignment="0" applyProtection="0">
      <alignment vertical="center"/>
    </xf>
    <xf numFmtId="0" fontId="20" fillId="0" borderId="6" applyNumberFormat="0" applyFill="0" applyAlignment="0" applyProtection="0">
      <alignment vertical="center"/>
    </xf>
    <xf numFmtId="0" fontId="21" fillId="0" borderId="7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4" borderId="8" applyNumberFormat="0" applyAlignment="0" applyProtection="0">
      <alignment vertical="center"/>
    </xf>
    <xf numFmtId="0" fontId="23" fillId="5" borderId="9" applyNumberFormat="0" applyAlignment="0" applyProtection="0">
      <alignment vertical="center"/>
    </xf>
    <xf numFmtId="0" fontId="24" fillId="5" borderId="8" applyNumberFormat="0" applyAlignment="0" applyProtection="0">
      <alignment vertical="center"/>
    </xf>
    <xf numFmtId="0" fontId="25" fillId="6" borderId="10" applyNumberFormat="0" applyAlignment="0" applyProtection="0">
      <alignment vertical="center"/>
    </xf>
    <xf numFmtId="0" fontId="26" fillId="0" borderId="11" applyNumberFormat="0" applyFill="0" applyAlignment="0" applyProtection="0">
      <alignment vertical="center"/>
    </xf>
    <xf numFmtId="0" fontId="27" fillId="0" borderId="12" applyNumberFormat="0" applyFill="0" applyAlignment="0" applyProtection="0">
      <alignment vertical="center"/>
    </xf>
    <xf numFmtId="0" fontId="28" fillId="7" borderId="0" applyNumberFormat="0" applyBorder="0" applyAlignment="0" applyProtection="0">
      <alignment vertical="center"/>
    </xf>
    <xf numFmtId="0" fontId="29" fillId="8" borderId="0" applyNumberFormat="0" applyBorder="0" applyAlignment="0" applyProtection="0">
      <alignment vertical="center"/>
    </xf>
    <xf numFmtId="0" fontId="30" fillId="9" borderId="0" applyNumberFormat="0" applyBorder="0" applyAlignment="0" applyProtection="0">
      <alignment vertical="center"/>
    </xf>
    <xf numFmtId="0" fontId="31" fillId="10" borderId="0" applyNumberFormat="0" applyBorder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32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1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2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1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2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1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2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1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2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1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2" fillId="32" borderId="0" applyNumberFormat="0" applyBorder="0" applyAlignment="0" applyProtection="0">
      <alignment vertical="center"/>
    </xf>
    <xf numFmtId="0" fontId="31" fillId="33" borderId="0" applyNumberFormat="0" applyBorder="0" applyAlignment="0" applyProtection="0">
      <alignment vertical="center"/>
    </xf>
    <xf numFmtId="0" fontId="33" fillId="0" borderId="0">
      <alignment vertical="center"/>
    </xf>
    <xf numFmtId="176" fontId="13" fillId="0" borderId="0"/>
    <xf numFmtId="177" fontId="33" fillId="0" borderId="0"/>
    <xf numFmtId="0" fontId="13" fillId="0" borderId="0"/>
    <xf numFmtId="0" fontId="33" fillId="0" borderId="0"/>
    <xf numFmtId="0" fontId="34" fillId="0" borderId="0"/>
    <xf numFmtId="0" fontId="35" fillId="0" borderId="0">
      <alignment vertical="center"/>
    </xf>
    <xf numFmtId="0" fontId="36" fillId="0" borderId="0"/>
    <xf numFmtId="178" fontId="13" fillId="0" borderId="0"/>
    <xf numFmtId="179" fontId="13" fillId="0" borderId="0"/>
    <xf numFmtId="179" fontId="37" fillId="0" borderId="0">
      <alignment vertical="center"/>
    </xf>
    <xf numFmtId="179" fontId="38" fillId="0" borderId="0" applyNumberFormat="0" applyFill="0" applyBorder="0" applyProtection="0"/>
    <xf numFmtId="180" fontId="33" fillId="0" borderId="0">
      <alignment vertical="center"/>
    </xf>
    <xf numFmtId="0" fontId="33" fillId="0" borderId="0" applyNumberFormat="0" applyFont="0" applyFill="0" applyBorder="0" applyAlignment="0" applyProtection="0"/>
    <xf numFmtId="1" fontId="34" fillId="0" borderId="0">
      <protection locked="0"/>
    </xf>
  </cellStyleXfs>
  <cellXfs count="33">
    <xf numFmtId="0" fontId="0" fillId="0" borderId="0" xfId="0" applyAlignment="1"/>
    <xf numFmtId="0" fontId="0" fillId="0" borderId="0" xfId="0" applyFont="1" applyFill="1" applyAlignment="1">
      <alignment horizontal="left" vertical="center"/>
    </xf>
    <xf numFmtId="0" fontId="1" fillId="0" borderId="0" xfId="0" applyFont="1" applyFill="1" applyAlignment="1">
      <alignment horizontal="left" vertical="center"/>
    </xf>
    <xf numFmtId="0" fontId="0" fillId="0" borderId="0" xfId="0" applyFont="1" applyFill="1" applyAlignment="1">
      <alignment horizontal="center" vertical="center"/>
    </xf>
    <xf numFmtId="181" fontId="0" fillId="0" borderId="0" xfId="0" applyNumberFormat="1" applyFont="1" applyFill="1" applyAlignment="1">
      <alignment horizontal="center" vertical="center"/>
    </xf>
    <xf numFmtId="0" fontId="2" fillId="0" borderId="0" xfId="0" applyFont="1" applyFill="1" applyAlignment="1">
      <alignment horizontal="left" vertical="center"/>
    </xf>
    <xf numFmtId="0" fontId="3" fillId="0" borderId="1" xfId="0" applyFont="1" applyFill="1" applyBorder="1" applyAlignment="1">
      <alignment horizontal="center" vertical="center"/>
    </xf>
    <xf numFmtId="0" fontId="4" fillId="0" borderId="1" xfId="0" applyFont="1" applyFill="1" applyBorder="1" applyAlignment="1">
      <alignment horizontal="center" vertical="center"/>
    </xf>
    <xf numFmtId="181" fontId="4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left" vertical="center"/>
    </xf>
    <xf numFmtId="181" fontId="1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/>
    </xf>
    <xf numFmtId="0" fontId="5" fillId="0" borderId="1" xfId="0" applyFont="1" applyFill="1" applyBorder="1" applyAlignment="1">
      <alignment horizontal="center" vertical="center"/>
    </xf>
    <xf numFmtId="0" fontId="1" fillId="0" borderId="1" xfId="0" applyFont="1" applyFill="1" applyBorder="1" applyAlignment="1">
      <alignment horizontal="center" vertical="center" wrapText="1"/>
    </xf>
    <xf numFmtId="0" fontId="0" fillId="2" borderId="1" xfId="0" applyFont="1" applyFill="1" applyBorder="1" applyAlignment="1">
      <alignment horizontal="center" vertical="center"/>
    </xf>
    <xf numFmtId="0" fontId="6" fillId="0" borderId="2" xfId="0" applyFont="1" applyFill="1" applyBorder="1" applyAlignment="1">
      <alignment horizontal="center" vertical="center"/>
    </xf>
    <xf numFmtId="0" fontId="7" fillId="0" borderId="1" xfId="0" applyFont="1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8" fillId="0" borderId="1" xfId="0" applyFont="1" applyFill="1" applyBorder="1" applyAlignment="1">
      <alignment horizontal="center" vertical="center"/>
    </xf>
    <xf numFmtId="0" fontId="6" fillId="0" borderId="3" xfId="0" applyFont="1" applyFill="1" applyBorder="1" applyAlignment="1">
      <alignment horizontal="center" vertical="center"/>
    </xf>
    <xf numFmtId="0" fontId="0" fillId="0" borderId="1" xfId="0" applyFont="1" applyFill="1" applyBorder="1" applyAlignment="1">
      <alignment horizontal="left" vertical="center"/>
    </xf>
    <xf numFmtId="0" fontId="9" fillId="0" borderId="1" xfId="0" applyFont="1" applyFill="1" applyBorder="1" applyAlignment="1">
      <alignment horizontal="center" vertical="center"/>
    </xf>
    <xf numFmtId="0" fontId="6" fillId="0" borderId="4" xfId="0" applyFont="1" applyFill="1" applyBorder="1" applyAlignment="1">
      <alignment horizontal="center" vertical="center"/>
    </xf>
    <xf numFmtId="0" fontId="9" fillId="0" borderId="2" xfId="0" applyFont="1" applyFill="1" applyBorder="1" applyAlignment="1">
      <alignment horizontal="center" vertical="center"/>
    </xf>
    <xf numFmtId="0" fontId="9" fillId="0" borderId="4" xfId="0" applyFont="1" applyFill="1" applyBorder="1" applyAlignment="1">
      <alignment horizontal="center" vertical="center"/>
    </xf>
    <xf numFmtId="0" fontId="9" fillId="0" borderId="3" xfId="0" applyFont="1" applyFill="1" applyBorder="1" applyAlignment="1">
      <alignment horizontal="center" vertical="center"/>
    </xf>
    <xf numFmtId="14" fontId="9" fillId="2" borderId="1" xfId="0" applyNumberFormat="1" applyFont="1" applyFill="1" applyBorder="1" applyAlignment="1">
      <alignment horizontal="center" vertical="center"/>
    </xf>
    <xf numFmtId="49" fontId="1" fillId="0" borderId="1" xfId="0" applyNumberFormat="1" applyFont="1" applyFill="1" applyBorder="1" applyAlignment="1">
      <alignment horizontal="center" vertical="center"/>
    </xf>
    <xf numFmtId="181" fontId="10" fillId="0" borderId="1" xfId="0" applyNumberFormat="1" applyFont="1" applyFill="1" applyBorder="1" applyAlignment="1">
      <alignment horizontal="center" vertical="center"/>
    </xf>
    <xf numFmtId="0" fontId="11" fillId="0" borderId="0" xfId="0" applyFont="1" applyFill="1" applyAlignment="1">
      <alignment horizontal="left" vertical="center"/>
    </xf>
    <xf numFmtId="0" fontId="12" fillId="0" borderId="1" xfId="0" applyFont="1" applyFill="1" applyBorder="1" applyAlignment="1">
      <alignment horizontal="center" vertical="center"/>
    </xf>
    <xf numFmtId="0" fontId="12" fillId="0" borderId="1" xfId="0" applyFont="1" applyFill="1" applyBorder="1" applyAlignment="1">
      <alignment horizontal="left" vertical="center"/>
    </xf>
    <xf numFmtId="181" fontId="0" fillId="0" borderId="1" xfId="0" applyNumberFormat="1" applyFont="1" applyFill="1" applyBorder="1" applyAlignment="1">
      <alignment horizontal="left" vertical="center"/>
    </xf>
    <xf numFmtId="0" fontId="6" fillId="0" borderId="2" xfId="0" applyFont="1" applyFill="1" applyBorder="1" applyAlignment="1" quotePrefix="1">
      <alignment horizontal="center" vertical="center"/>
    </xf>
    <xf numFmtId="0" fontId="6" fillId="0" borderId="1" xfId="0" applyFont="1" applyFill="1" applyBorder="1" applyAlignment="1" quotePrefix="1">
      <alignment horizontal="center" vertical="center"/>
    </xf>
  </cellXfs>
  <cellStyles count="64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普通" xfId="49"/>
    <cellStyle name="常规 12" xfId="50"/>
    <cellStyle name="普通 4" xfId="51"/>
    <cellStyle name="Standard" xfId="52"/>
    <cellStyle name="常规 31" xfId="53"/>
    <cellStyle name="常规 2 2 2" xfId="54"/>
    <cellStyle name="標準 10" xfId="55"/>
    <cellStyle name="常规 32" xfId="56"/>
    <cellStyle name="常规 33" xfId="57"/>
    <cellStyle name="常规 35 2 3 2 2 2 2 2 2 3 2 2" xfId="58"/>
    <cellStyle name="常规 36" xfId="59"/>
    <cellStyle name="常规 9 3" xfId="60"/>
    <cellStyle name="표준 2" xfId="61"/>
    <cellStyle name="常规 30" xfId="62"/>
    <cellStyle name="Normal 2 6" xfId="63"/>
  </cellStyles>
  <tableStyles count="0" defaultTableStyle="TableStyleMedium2"/>
  <colors>
    <mruColors>
      <color rgb="00FF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0.jpeg"/><Relationship Id="rId8" Type="http://schemas.openxmlformats.org/officeDocument/2006/relationships/image" Target="media/image9.jpeg"/><Relationship Id="rId7" Type="http://schemas.openxmlformats.org/officeDocument/2006/relationships/image" Target="media/image8.jpeg"/><Relationship Id="rId6" Type="http://schemas.openxmlformats.org/officeDocument/2006/relationships/image" Target="media/image7.jpeg"/><Relationship Id="rId5" Type="http://schemas.openxmlformats.org/officeDocument/2006/relationships/image" Target="media/image6.jpeg"/><Relationship Id="rId4" Type="http://schemas.openxmlformats.org/officeDocument/2006/relationships/image" Target="media/image5.jpeg"/><Relationship Id="rId3" Type="http://schemas.openxmlformats.org/officeDocument/2006/relationships/image" Target="media/image4.jpeg"/><Relationship Id="rId23" Type="http://schemas.openxmlformats.org/officeDocument/2006/relationships/image" Target="media/image24.jpeg"/><Relationship Id="rId22" Type="http://schemas.openxmlformats.org/officeDocument/2006/relationships/image" Target="media/image23.jpeg"/><Relationship Id="rId21" Type="http://schemas.openxmlformats.org/officeDocument/2006/relationships/image" Target="media/image22.jpeg"/><Relationship Id="rId20" Type="http://schemas.openxmlformats.org/officeDocument/2006/relationships/image" Target="media/image21.jpeg"/><Relationship Id="rId2" Type="http://schemas.openxmlformats.org/officeDocument/2006/relationships/image" Target="media/image3.jpeg"/><Relationship Id="rId19" Type="http://schemas.openxmlformats.org/officeDocument/2006/relationships/image" Target="media/image20.jpeg"/><Relationship Id="rId18" Type="http://schemas.openxmlformats.org/officeDocument/2006/relationships/image" Target="media/image19.jpeg"/><Relationship Id="rId17" Type="http://schemas.openxmlformats.org/officeDocument/2006/relationships/image" Target="media/image18.jpeg"/><Relationship Id="rId16" Type="http://schemas.openxmlformats.org/officeDocument/2006/relationships/image" Target="media/image17.jpeg"/><Relationship Id="rId15" Type="http://schemas.openxmlformats.org/officeDocument/2006/relationships/image" Target="media/image16.jpeg"/><Relationship Id="rId14" Type="http://schemas.openxmlformats.org/officeDocument/2006/relationships/image" Target="media/image15.jpeg"/><Relationship Id="rId13" Type="http://schemas.openxmlformats.org/officeDocument/2006/relationships/image" Target="media/image14.jpeg"/><Relationship Id="rId12" Type="http://schemas.openxmlformats.org/officeDocument/2006/relationships/image" Target="media/image13.jpeg"/><Relationship Id="rId11" Type="http://schemas.openxmlformats.org/officeDocument/2006/relationships/image" Target="media/image12.jpeg"/><Relationship Id="rId10" Type="http://schemas.openxmlformats.org/officeDocument/2006/relationships/image" Target="media/image11.jpeg"/><Relationship Id="rId1" Type="http://schemas.openxmlformats.org/officeDocument/2006/relationships/image" Target="media/image2.jpe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0</xdr:colOff>
      <xdr:row>54</xdr:row>
      <xdr:rowOff>0</xdr:rowOff>
    </xdr:from>
    <xdr:to>
      <xdr:col>3</xdr:col>
      <xdr:colOff>13335</xdr:colOff>
      <xdr:row>54</xdr:row>
      <xdr:rowOff>12065</xdr:rowOff>
    </xdr:to>
    <xdr:pic>
      <xdr:nvPicPr>
        <xdr:cNvPr id="2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506595" y="12439650"/>
          <a:ext cx="13335" cy="1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54</xdr:row>
      <xdr:rowOff>0</xdr:rowOff>
    </xdr:from>
    <xdr:to>
      <xdr:col>3</xdr:col>
      <xdr:colOff>13335</xdr:colOff>
      <xdr:row>54</xdr:row>
      <xdr:rowOff>11430</xdr:rowOff>
    </xdr:to>
    <xdr:pic>
      <xdr:nvPicPr>
        <xdr:cNvPr id="14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506595" y="12439650"/>
          <a:ext cx="13335" cy="1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54</xdr:row>
      <xdr:rowOff>0</xdr:rowOff>
    </xdr:from>
    <xdr:to>
      <xdr:col>3</xdr:col>
      <xdr:colOff>15240</xdr:colOff>
      <xdr:row>54</xdr:row>
      <xdr:rowOff>15240</xdr:rowOff>
    </xdr:to>
    <xdr:pic>
      <xdr:nvPicPr>
        <xdr:cNvPr id="26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506595" y="12439650"/>
          <a:ext cx="15240" cy="1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0</xdr:colOff>
      <xdr:row>54</xdr:row>
      <xdr:rowOff>0</xdr:rowOff>
    </xdr:from>
    <xdr:to>
      <xdr:col>3</xdr:col>
      <xdr:colOff>15240</xdr:colOff>
      <xdr:row>54</xdr:row>
      <xdr:rowOff>15875</xdr:rowOff>
    </xdr:to>
    <xdr:pic>
      <xdr:nvPicPr>
        <xdr:cNvPr id="181" name="Picture 203" descr="1674303871499660830795.pn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506595" y="12439650"/>
          <a:ext cx="15240" cy="158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rect l="0" t="0" r="0" b="0"/>
          <a:pathLst>
            <a:path w="21600" h="21600"/>
          </a:pathLst>
        </a:custGeom>
        <a:gradFill rotWithShape="0">
          <a:gsLst>
            <a:gs pos="0">
              <a:srgbClr val="BBD5F0"/>
            </a:gs>
            <a:gs pos="100000">
              <a:srgbClr val="9CBEE0"/>
            </a:gs>
          </a:gsLst>
          <a:lin ang="5400000" scaled="0"/>
        </a:gradFill>
        <a:ln w="15875" cap="flat" cmpd="sng" algn="ctr">
          <a:solidFill>
            <a:srgbClr val="739CC3"/>
          </a:solidFill>
          <a:prstDash val="solid"/>
          <a:miter lim="200000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Sheet1"/>
  <dimension ref="A1:R60"/>
  <sheetViews>
    <sheetView tabSelected="1" zoomScale="115" zoomScaleNormal="115" topLeftCell="A36" workbookViewId="0">
      <selection activeCell="M45" sqref="M45"/>
    </sheetView>
  </sheetViews>
  <sheetFormatPr defaultColWidth="9" defaultRowHeight="18" customHeight="1"/>
  <cols>
    <col min="1" max="1" width="7.925" style="3" customWidth="1"/>
    <col min="2" max="2" width="41.8416666666667" style="1" customWidth="1"/>
    <col min="3" max="3" width="9.375" style="4" customWidth="1"/>
    <col min="4" max="4" width="21.625" style="4" customWidth="1"/>
    <col min="5" max="5" width="7.25" style="3" customWidth="1"/>
    <col min="6" max="6" width="5.125" style="3" customWidth="1"/>
    <col min="7" max="8" width="7.375" style="3" customWidth="1"/>
    <col min="9" max="9" width="11.5" style="3" customWidth="1"/>
    <col min="10" max="10" width="7.375" style="3" customWidth="1"/>
    <col min="11" max="11" width="13.8" style="3" customWidth="1"/>
    <col min="12" max="12" width="11.2916666666667" style="3" customWidth="1"/>
    <col min="13" max="13" width="10.1083333333333" style="5" customWidth="1"/>
    <col min="14" max="14" width="10.325" style="5" customWidth="1"/>
    <col min="15" max="16384" width="9" style="1"/>
  </cols>
  <sheetData>
    <row r="1" s="1" customFormat="1" ht="25.5" spans="1:15">
      <c r="A1" s="6" t="s">
        <v>0</v>
      </c>
      <c r="B1" s="7"/>
      <c r="C1" s="8"/>
      <c r="D1" s="8"/>
      <c r="E1" s="7"/>
      <c r="F1" s="7"/>
      <c r="G1" s="7"/>
      <c r="H1" s="7"/>
      <c r="I1" s="7"/>
      <c r="J1" s="7"/>
      <c r="K1" s="7"/>
      <c r="L1" s="7"/>
      <c r="M1" s="5"/>
      <c r="N1" s="5"/>
    </row>
    <row r="2" customHeight="1" spans="1:15">
      <c r="A2" s="9" t="s">
        <v>1</v>
      </c>
      <c r="B2" s="9"/>
      <c r="C2" s="10" t="s">
        <v>2</v>
      </c>
      <c r="D2" s="10"/>
      <c r="E2" s="11"/>
      <c r="F2" s="11"/>
      <c r="G2" s="11" t="s">
        <v>3</v>
      </c>
      <c r="H2" s="11"/>
      <c r="I2" s="11"/>
      <c r="J2" s="11"/>
      <c r="K2" s="11" t="s">
        <v>4</v>
      </c>
      <c r="L2" s="11"/>
    </row>
    <row r="3" customHeight="1" spans="1:15">
      <c r="A3" s="9"/>
      <c r="B3" s="9"/>
      <c r="C3" s="10"/>
      <c r="D3" s="10"/>
      <c r="E3" s="11"/>
      <c r="F3" s="11"/>
      <c r="G3" s="11"/>
      <c r="H3" s="11"/>
      <c r="I3" s="11"/>
      <c r="J3" s="11"/>
      <c r="K3" s="12" t="s">
        <v>5</v>
      </c>
      <c r="L3" s="11"/>
    </row>
    <row r="4" s="1" customFormat="1" customHeight="1" spans="1:15">
      <c r="A4" s="11" t="s">
        <v>6</v>
      </c>
      <c r="B4" s="11" t="s">
        <v>7</v>
      </c>
      <c r="C4" s="10" t="s">
        <v>8</v>
      </c>
      <c r="D4" s="10" t="s">
        <v>9</v>
      </c>
      <c r="E4" s="13" t="s">
        <v>10</v>
      </c>
      <c r="F4" s="14" t="s">
        <v>11</v>
      </c>
      <c r="G4" s="11" t="s">
        <v>12</v>
      </c>
      <c r="H4" s="11"/>
      <c r="I4" s="11" t="s">
        <v>13</v>
      </c>
      <c r="J4" s="11"/>
      <c r="K4" s="11" t="s">
        <v>14</v>
      </c>
      <c r="L4" s="11" t="s">
        <v>15</v>
      </c>
      <c r="M4" s="5"/>
      <c r="N4" s="5"/>
    </row>
    <row r="5" s="1" customFormat="1" customHeight="1" spans="1:15">
      <c r="A5" s="11"/>
      <c r="B5" s="11"/>
      <c r="C5" s="10"/>
      <c r="D5" s="10"/>
      <c r="E5" s="13"/>
      <c r="F5" s="14"/>
      <c r="G5" s="11" t="s">
        <v>16</v>
      </c>
      <c r="H5" s="11" t="s">
        <v>17</v>
      </c>
      <c r="I5" s="11" t="s">
        <v>18</v>
      </c>
      <c r="J5" s="11" t="s">
        <v>19</v>
      </c>
      <c r="K5" s="11"/>
      <c r="L5" s="11"/>
      <c r="M5" s="5"/>
      <c r="N5" s="5"/>
    </row>
    <row r="6" s="1" customFormat="1" customHeight="1" spans="1:15">
      <c r="A6" s="15">
        <v>1</v>
      </c>
      <c r="B6" s="33" t="s">
        <v>20</v>
      </c>
      <c r="C6" s="15"/>
      <c r="D6" s="15" t="s">
        <v>21</v>
      </c>
      <c r="E6" s="15">
        <v>1113</v>
      </c>
      <c r="F6" s="33" t="s">
        <v>22</v>
      </c>
      <c r="G6" s="16">
        <v>1110</v>
      </c>
      <c r="H6" s="17"/>
      <c r="I6" s="17"/>
      <c r="J6" s="17"/>
      <c r="K6" s="17"/>
      <c r="L6" s="16" t="s">
        <v>23</v>
      </c>
      <c r="M6" s="18"/>
      <c r="N6" s="18"/>
    </row>
    <row r="7" s="1" customFormat="1" customHeight="1" spans="1:15">
      <c r="A7" s="19"/>
      <c r="B7" s="19"/>
      <c r="C7" s="19"/>
      <c r="D7" s="19"/>
      <c r="E7" s="19"/>
      <c r="F7" s="19"/>
      <c r="G7" s="20"/>
      <c r="H7" s="16">
        <v>3</v>
      </c>
      <c r="I7" s="17"/>
      <c r="J7" s="17"/>
      <c r="K7" s="17"/>
      <c r="L7" s="16"/>
      <c r="M7" s="21" t="s">
        <v>24</v>
      </c>
      <c r="N7" s="21" t="s">
        <v>25</v>
      </c>
      <c r="O7" s="1" t="str">
        <f>_xlfn.DISPIMG("ID_2FC23348F257479FBF79549CF0D8A9B4",1)</f>
        <v>=DISPIMG("ID_2FC23348F257479FBF79549CF0D8A9B4",1)</v>
      </c>
    </row>
    <row r="8" s="1" customFormat="1" customHeight="1" spans="1:15">
      <c r="A8" s="15">
        <v>2</v>
      </c>
      <c r="B8" s="33" t="s">
        <v>26</v>
      </c>
      <c r="C8" s="15"/>
      <c r="D8" s="15" t="s">
        <v>27</v>
      </c>
      <c r="E8" s="15">
        <v>20</v>
      </c>
      <c r="F8" s="33" t="s">
        <v>22</v>
      </c>
      <c r="G8" s="20"/>
      <c r="H8" s="16">
        <v>1</v>
      </c>
      <c r="I8" s="17"/>
      <c r="J8" s="17"/>
      <c r="K8" s="17" t="inlineStr">
        <is>
          <t>2028-10-01</t>
        </is>
      </c>
      <c r="L8" s="16" t="s">
        <v>28</v>
      </c>
      <c r="M8" s="21" t="s">
        <v>24</v>
      </c>
      <c r="N8" s="21" t="s">
        <v>29</v>
      </c>
      <c r="O8" s="1" t="str">
        <f>_xlfn.DISPIMG("ID_32D0630587044DD99F1F0DF7A045E448",1)</f>
        <v>=DISPIMG("ID_32D0630587044DD99F1F0DF7A045E448",1)</v>
      </c>
    </row>
    <row r="9" s="1" customFormat="1" customHeight="1" spans="1:15">
      <c r="A9" s="22"/>
      <c r="B9" s="22"/>
      <c r="C9" s="22"/>
      <c r="D9" s="22"/>
      <c r="E9" s="22"/>
      <c r="F9" s="22"/>
      <c r="G9" s="20"/>
      <c r="H9" s="16">
        <v>13</v>
      </c>
      <c r="I9" s="17"/>
      <c r="J9" s="17"/>
      <c r="K9" s="17" t="inlineStr">
        <is>
          <t>2028-10-01</t>
        </is>
      </c>
      <c r="L9" s="16" t="s">
        <v>28</v>
      </c>
      <c r="M9" s="18"/>
      <c r="N9" s="21" t="s">
        <v>30</v>
      </c>
      <c r="O9" s="1" t="str">
        <f>_xlfn.DISPIMG("ID_EB6B1C18964E4149968C2E7B61C90392",1)</f>
        <v>=DISPIMG("ID_EB6B1C18964E4149968C2E7B61C90392",1)</v>
      </c>
    </row>
    <row r="10" s="1" customFormat="1" customHeight="1" spans="1:15">
      <c r="A10" s="22"/>
      <c r="B10" s="22"/>
      <c r="C10" s="22"/>
      <c r="D10" s="22"/>
      <c r="E10" s="22"/>
      <c r="F10" s="22"/>
      <c r="G10" s="20"/>
      <c r="H10" s="16">
        <v>2</v>
      </c>
      <c r="I10" s="17"/>
      <c r="J10" s="17"/>
      <c r="K10" s="17" t="inlineStr">
        <is>
          <t>2029-03-01</t>
        </is>
      </c>
      <c r="L10" s="16" t="s">
        <v>31</v>
      </c>
      <c r="M10" s="18"/>
      <c r="N10" s="21" t="s">
        <v>29</v>
      </c>
      <c r="O10" s="1" t="str">
        <f>_xlfn.DISPIMG("ID_32D0630587044DD99F1F0DF7A045E448",1)</f>
        <v>=DISPIMG("ID_32D0630587044DD99F1F0DF7A045E448",1)</v>
      </c>
    </row>
    <row r="11" s="1" customFormat="1" customHeight="1" spans="1:15">
      <c r="A11" s="19"/>
      <c r="B11" s="19"/>
      <c r="C11" s="19"/>
      <c r="D11" s="19"/>
      <c r="E11" s="19"/>
      <c r="F11" s="19"/>
      <c r="G11" s="20"/>
      <c r="H11" s="16">
        <v>4</v>
      </c>
      <c r="I11" s="17"/>
      <c r="J11" s="17"/>
      <c r="K11" s="17" t="inlineStr">
        <is>
          <t>2029-03-01</t>
        </is>
      </c>
      <c r="L11" s="16" t="s">
        <v>31</v>
      </c>
      <c r="M11" s="21" t="s">
        <v>24</v>
      </c>
      <c r="N11" s="21" t="s">
        <v>30</v>
      </c>
      <c r="O11" s="1" t="str">
        <f>_xlfn.DISPIMG("ID_22BB53A76663465DBDEE23C0EDBBCC45",1)</f>
        <v>=DISPIMG("ID_22BB53A76663465DBDEE23C0EDBBCC45",1)</v>
      </c>
    </row>
    <row r="12" s="1" customFormat="1" customHeight="1" spans="1:15">
      <c r="A12" s="15">
        <v>3</v>
      </c>
      <c r="B12" s="33" t="s">
        <v>32</v>
      </c>
      <c r="C12" s="15"/>
      <c r="D12" s="15" t="s">
        <v>33</v>
      </c>
      <c r="E12" s="15">
        <v>68</v>
      </c>
      <c r="F12" s="33" t="s">
        <v>22</v>
      </c>
      <c r="G12" s="20"/>
      <c r="H12" s="16">
        <v>6</v>
      </c>
      <c r="I12" s="17"/>
      <c r="J12" s="17"/>
      <c r="K12" s="17" t="inlineStr">
        <is>
          <t>2029-03-01</t>
        </is>
      </c>
      <c r="L12" s="16" t="s">
        <v>34</v>
      </c>
      <c r="M12" s="21" t="s">
        <v>24</v>
      </c>
      <c r="N12" s="21" t="s">
        <v>35</v>
      </c>
      <c r="O12" s="1" t="str">
        <f>_xlfn.DISPIMG("ID_D3D8EC987E1F461DA927C10C33F26446",1)</f>
        <v>=DISPIMG("ID_D3D8EC987E1F461DA927C10C33F26446",1)</v>
      </c>
    </row>
    <row r="13" s="1" customFormat="1" customHeight="1" spans="1:15">
      <c r="A13" s="22"/>
      <c r="B13" s="22"/>
      <c r="C13" s="22"/>
      <c r="D13" s="22"/>
      <c r="E13" s="22"/>
      <c r="F13" s="22"/>
      <c r="G13" s="16">
        <v>61</v>
      </c>
      <c r="H13" s="17"/>
      <c r="I13" s="17"/>
      <c r="J13" s="17"/>
      <c r="K13" s="17" t="inlineStr">
        <is>
          <t>2029-05-01</t>
        </is>
      </c>
      <c r="L13" s="16" t="s">
        <v>36</v>
      </c>
      <c r="M13" s="18"/>
      <c r="N13" s="18"/>
    </row>
    <row r="14" s="1" customFormat="1" customHeight="1" spans="1:15">
      <c r="A14" s="19"/>
      <c r="B14" s="19"/>
      <c r="C14" s="19"/>
      <c r="D14" s="19"/>
      <c r="E14" s="19"/>
      <c r="F14" s="19"/>
      <c r="G14" s="20"/>
      <c r="H14" s="16">
        <v>1</v>
      </c>
      <c r="I14" s="17"/>
      <c r="J14" s="17"/>
      <c r="K14" s="17" t="inlineStr">
        <is>
          <t>2029-05-01</t>
        </is>
      </c>
      <c r="L14" s="16" t="s">
        <v>36</v>
      </c>
      <c r="M14" s="21" t="s">
        <v>24</v>
      </c>
      <c r="N14" s="21" t="s">
        <v>37</v>
      </c>
    </row>
    <row r="15" s="1" customFormat="1" customHeight="1" spans="1:15">
      <c r="A15" s="15">
        <v>4</v>
      </c>
      <c r="B15" s="33" t="s">
        <v>38</v>
      </c>
      <c r="C15" s="15"/>
      <c r="D15" s="15" t="s">
        <v>39</v>
      </c>
      <c r="E15" s="15">
        <v>45</v>
      </c>
      <c r="F15" s="33" t="s">
        <v>22</v>
      </c>
      <c r="G15" s="16">
        <v>15</v>
      </c>
      <c r="H15" s="17"/>
      <c r="I15" s="17"/>
      <c r="J15" s="17"/>
      <c r="K15" s="17" t="inlineStr">
        <is>
          <t>2029-03-01</t>
        </is>
      </c>
      <c r="L15" s="16" t="s">
        <v>40</v>
      </c>
      <c r="M15" s="21" t="s">
        <v>24</v>
      </c>
      <c r="N15" s="18"/>
    </row>
    <row r="16" s="1" customFormat="1" customHeight="1" spans="1:15">
      <c r="A16" s="19"/>
      <c r="B16" s="19"/>
      <c r="C16" s="19"/>
      <c r="D16" s="19"/>
      <c r="E16" s="19"/>
      <c r="F16" s="19"/>
      <c r="G16" s="16">
        <v>30</v>
      </c>
      <c r="H16" s="17"/>
      <c r="I16" s="17"/>
      <c r="J16" s="17"/>
      <c r="K16" s="17" t="inlineStr">
        <is>
          <t>2029-04-01</t>
        </is>
      </c>
      <c r="L16" s="16" t="s">
        <v>41</v>
      </c>
      <c r="M16" s="21" t="s">
        <v>24</v>
      </c>
      <c r="N16" s="18"/>
    </row>
    <row r="17" s="1" customFormat="1" customHeight="1" spans="1:18">
      <c r="A17" s="15">
        <v>5</v>
      </c>
      <c r="B17" s="33" t="s">
        <v>42</v>
      </c>
      <c r="C17" s="15"/>
      <c r="D17" s="15" t="s">
        <v>43</v>
      </c>
      <c r="E17" s="15">
        <v>120</v>
      </c>
      <c r="F17" s="33" t="s">
        <v>22</v>
      </c>
      <c r="G17" s="16">
        <v>39</v>
      </c>
      <c r="H17" s="17"/>
      <c r="I17" s="17"/>
      <c r="J17" s="17"/>
      <c r="K17" s="17" t="inlineStr">
        <is>
          <t>2028-05-01</t>
        </is>
      </c>
      <c r="L17" s="16" t="s">
        <v>44</v>
      </c>
      <c r="M17" s="18"/>
      <c r="N17" s="18"/>
    </row>
    <row r="18" s="1" customFormat="1" customHeight="1" spans="1:18">
      <c r="A18" s="22"/>
      <c r="B18" s="22"/>
      <c r="C18" s="22"/>
      <c r="D18" s="22"/>
      <c r="E18" s="22"/>
      <c r="F18" s="22"/>
      <c r="G18" s="20"/>
      <c r="H18" s="16">
        <v>3</v>
      </c>
      <c r="I18" s="17"/>
      <c r="J18" s="17"/>
      <c r="K18" s="17" t="inlineStr">
        <is>
          <t>2028-05-01</t>
        </is>
      </c>
      <c r="L18" s="16" t="s">
        <v>44</v>
      </c>
      <c r="M18" s="21" t="s">
        <v>24</v>
      </c>
      <c r="N18" s="21" t="s">
        <v>29</v>
      </c>
      <c r="O18" s="1" t="str">
        <f>_xlfn.DISPIMG("ID_F8D42AE1FE5844D68588478B6601D3F9",1)</f>
        <v>=DISPIMG("ID_F8D42AE1FE5844D68588478B6601D3F9",1)</v>
      </c>
    </row>
    <row r="19" s="1" customFormat="1" customHeight="1" spans="1:18">
      <c r="A19" s="22"/>
      <c r="B19" s="22"/>
      <c r="C19" s="22"/>
      <c r="D19" s="22"/>
      <c r="E19" s="22"/>
      <c r="F19" s="22"/>
      <c r="G19" s="16">
        <v>40</v>
      </c>
      <c r="H19" s="17"/>
      <c r="I19" s="17"/>
      <c r="J19" s="17"/>
      <c r="K19" s="17" t="inlineStr">
        <is>
          <t>2028-08-01</t>
        </is>
      </c>
      <c r="L19" s="16" t="s">
        <v>45</v>
      </c>
      <c r="M19" s="18"/>
      <c r="N19" s="18"/>
    </row>
    <row r="20" s="1" customFormat="1" customHeight="1" spans="1:18">
      <c r="A20" s="19"/>
      <c r="B20" s="19"/>
      <c r="C20" s="19"/>
      <c r="D20" s="19"/>
      <c r="E20" s="19"/>
      <c r="F20" s="19"/>
      <c r="G20" s="20"/>
      <c r="H20" s="16">
        <v>38</v>
      </c>
      <c r="I20" s="17"/>
      <c r="J20" s="17"/>
      <c r="K20" s="17" t="inlineStr">
        <is>
          <t>2028-08-01</t>
        </is>
      </c>
      <c r="L20" s="16" t="s">
        <v>45</v>
      </c>
      <c r="M20" s="21" t="s">
        <v>24</v>
      </c>
      <c r="N20" s="21" t="s">
        <v>29</v>
      </c>
      <c r="O20" s="1" t="str">
        <f>_xlfn.DISPIMG("ID_DDDB0DEF6A774CAE84989845ECB01A14",1)</f>
        <v>=DISPIMG("ID_DDDB0DEF6A774CAE84989845ECB01A14",1)</v>
      </c>
      <c r="P20" s="1" t="str">
        <f>_xlfn.DISPIMG("ID_4E188981FA4B438987F6E37910C276AB",1)</f>
        <v>=DISPIMG("ID_4E188981FA4B438987F6E37910C276AB",1)</v>
      </c>
      <c r="Q20" s="1" t="str">
        <f>_xlfn.DISPIMG("ID_4FF7A0EE9642483982FCF5A4A838EDDD",1)</f>
        <v>=DISPIMG("ID_4FF7A0EE9642483982FCF5A4A838EDDD",1)</v>
      </c>
      <c r="R20" s="1" t="str">
        <f>_xlfn.DISPIMG("ID_56CDC15ADD2C4740B35C7610F89C9F63",1)</f>
        <v>=DISPIMG("ID_56CDC15ADD2C4740B35C7610F89C9F63",1)</v>
      </c>
    </row>
    <row r="21" s="1" customFormat="1" customHeight="1" spans="1:18">
      <c r="A21" s="15">
        <v>6</v>
      </c>
      <c r="B21" s="33" t="s">
        <v>46</v>
      </c>
      <c r="C21" s="15"/>
      <c r="D21" s="15" t="s">
        <v>47</v>
      </c>
      <c r="E21" s="15">
        <v>30</v>
      </c>
      <c r="F21" s="33" t="s">
        <v>22</v>
      </c>
      <c r="G21" s="16">
        <v>24</v>
      </c>
      <c r="H21" s="17"/>
      <c r="I21" s="17"/>
      <c r="J21" s="17"/>
      <c r="K21" s="17" t="inlineStr">
        <is>
          <t>2029-04-01</t>
        </is>
      </c>
      <c r="L21" s="16" t="s">
        <v>48</v>
      </c>
      <c r="M21" s="18"/>
      <c r="N21" s="18"/>
    </row>
    <row r="22" s="1" customFormat="1" customHeight="1" spans="1:18">
      <c r="A22" s="19"/>
      <c r="B22" s="19"/>
      <c r="C22" s="19"/>
      <c r="D22" s="19"/>
      <c r="E22" s="19"/>
      <c r="F22" s="19"/>
      <c r="G22" s="20"/>
      <c r="H22" s="16">
        <v>6</v>
      </c>
      <c r="I22" s="17"/>
      <c r="J22" s="17"/>
      <c r="K22" s="17" t="inlineStr">
        <is>
          <t>2029-04-01</t>
        </is>
      </c>
      <c r="L22" s="16" t="s">
        <v>48</v>
      </c>
      <c r="M22" s="21" t="s">
        <v>24</v>
      </c>
      <c r="N22" s="21" t="s">
        <v>29</v>
      </c>
      <c r="O22" s="1" t="str">
        <f>_xlfn.DISPIMG("ID_9497873AC46F4F3AB2FC3C79BD497EC0",1)</f>
        <v>=DISPIMG("ID_9497873AC46F4F3AB2FC3C79BD497EC0",1)</v>
      </c>
      <c r="P22" s="1" t="str">
        <f>_xlfn.DISPIMG("ID_208646D64A9848D49B80479081DB4E11",1)</f>
        <v>=DISPIMG("ID_208646D64A9848D49B80479081DB4E11",1)</v>
      </c>
    </row>
    <row r="23" s="1" customFormat="1" customHeight="1" spans="1:18">
      <c r="A23" s="15">
        <v>7</v>
      </c>
      <c r="B23" s="33" t="s">
        <v>49</v>
      </c>
      <c r="C23" s="15"/>
      <c r="D23" s="15" t="s">
        <v>50</v>
      </c>
      <c r="E23" s="15">
        <v>30</v>
      </c>
      <c r="F23" s="33" t="s">
        <v>22</v>
      </c>
      <c r="G23" s="16">
        <v>29</v>
      </c>
      <c r="H23" s="17"/>
      <c r="I23" s="17"/>
      <c r="J23" s="17"/>
      <c r="K23" s="17" t="inlineStr">
        <is>
          <t>2029-03-01</t>
        </is>
      </c>
      <c r="L23" s="16" t="s">
        <v>40</v>
      </c>
      <c r="M23" s="21" t="s">
        <v>24</v>
      </c>
      <c r="N23" s="18"/>
    </row>
    <row r="24" s="1" customFormat="1" customHeight="1" spans="1:18">
      <c r="A24" s="19"/>
      <c r="B24" s="19"/>
      <c r="C24" s="19"/>
      <c r="D24" s="19"/>
      <c r="E24" s="19"/>
      <c r="F24" s="19"/>
      <c r="G24" s="20"/>
      <c r="H24" s="16">
        <v>1</v>
      </c>
      <c r="I24" s="17"/>
      <c r="J24" s="17"/>
      <c r="K24" s="17" t="inlineStr">
        <is>
          <t>2029-05-01</t>
        </is>
      </c>
      <c r="L24" s="16" t="s">
        <v>36</v>
      </c>
      <c r="M24" s="21" t="s">
        <v>24</v>
      </c>
      <c r="N24" s="21" t="s">
        <v>37</v>
      </c>
    </row>
    <row r="25" s="1" customFormat="1" customHeight="1" spans="1:18">
      <c r="A25" s="15">
        <v>8</v>
      </c>
      <c r="B25" s="33" t="s">
        <v>51</v>
      </c>
      <c r="C25" s="15"/>
      <c r="D25" s="15" t="s">
        <v>52</v>
      </c>
      <c r="E25" s="15">
        <v>50</v>
      </c>
      <c r="F25" s="33" t="s">
        <v>22</v>
      </c>
      <c r="G25" s="16">
        <v>12</v>
      </c>
      <c r="H25" s="17"/>
      <c r="I25" s="17"/>
      <c r="J25" s="17"/>
      <c r="K25" s="17" t="inlineStr">
        <is>
          <t>2029-02-01</t>
        </is>
      </c>
      <c r="L25" s="16" t="s">
        <v>53</v>
      </c>
      <c r="M25" s="21" t="s">
        <v>24</v>
      </c>
      <c r="N25" s="18"/>
    </row>
    <row r="26" s="1" customFormat="1" customHeight="1" spans="1:18">
      <c r="A26" s="19"/>
      <c r="B26" s="19"/>
      <c r="C26" s="19"/>
      <c r="D26" s="19"/>
      <c r="E26" s="19"/>
      <c r="F26" s="19"/>
      <c r="G26" s="16">
        <v>38</v>
      </c>
      <c r="H26" s="17"/>
      <c r="I26" s="17"/>
      <c r="J26" s="17"/>
      <c r="K26" s="17" t="inlineStr">
        <is>
          <t>2029-03-01</t>
        </is>
      </c>
      <c r="L26" s="16" t="s">
        <v>40</v>
      </c>
      <c r="M26" s="21" t="s">
        <v>24</v>
      </c>
      <c r="N26" s="18"/>
    </row>
    <row r="27" s="1" customFormat="1" customHeight="1" spans="1:18">
      <c r="A27" s="15">
        <v>9</v>
      </c>
      <c r="B27" s="33" t="s">
        <v>54</v>
      </c>
      <c r="C27" s="15"/>
      <c r="D27" s="15" t="s">
        <v>55</v>
      </c>
      <c r="E27" s="15">
        <v>30</v>
      </c>
      <c r="F27" s="33" t="s">
        <v>22</v>
      </c>
      <c r="G27" s="16">
        <v>23</v>
      </c>
      <c r="H27" s="17"/>
      <c r="I27" s="17"/>
      <c r="J27" s="17"/>
      <c r="K27" s="17" t="inlineStr">
        <is>
          <t>2028-04-01</t>
        </is>
      </c>
      <c r="L27" s="16" t="s">
        <v>56</v>
      </c>
      <c r="M27" s="18"/>
      <c r="N27" s="18"/>
    </row>
    <row r="28" s="1" customFormat="1" customHeight="1" spans="1:18">
      <c r="A28" s="22"/>
      <c r="B28" s="22"/>
      <c r="C28" s="22"/>
      <c r="D28" s="22"/>
      <c r="E28" s="22"/>
      <c r="F28" s="22"/>
      <c r="G28" s="20"/>
      <c r="H28" s="16">
        <v>4</v>
      </c>
      <c r="I28" s="17"/>
      <c r="J28" s="17"/>
      <c r="K28" s="17" t="inlineStr">
        <is>
          <t>2028-04-01</t>
        </is>
      </c>
      <c r="L28" s="16" t="s">
        <v>56</v>
      </c>
      <c r="M28" s="21" t="s">
        <v>24</v>
      </c>
      <c r="N28" s="21" t="s">
        <v>29</v>
      </c>
      <c r="O28" s="1" t="str">
        <f>_xlfn.DISPIMG("ID_C96C2939904547ED915D53F586398479",1)</f>
        <v>=DISPIMG("ID_C96C2939904547ED915D53F586398479",1)</v>
      </c>
      <c r="P28" s="1" t="str">
        <f>_xlfn.DISPIMG("ID_823238DCD9BF41E3BC7BAB2CD7F65604",1)</f>
        <v>=DISPIMG("ID_823238DCD9BF41E3BC7BAB2CD7F65604",1)</v>
      </c>
    </row>
    <row r="29" s="1" customFormat="1" customHeight="1" spans="1:18">
      <c r="A29" s="19"/>
      <c r="B29" s="19"/>
      <c r="C29" s="19"/>
      <c r="D29" s="19"/>
      <c r="E29" s="19"/>
      <c r="F29" s="19"/>
      <c r="G29" s="16">
        <v>3</v>
      </c>
      <c r="H29" s="17"/>
      <c r="I29" s="17"/>
      <c r="J29" s="17"/>
      <c r="K29" s="17" t="inlineStr">
        <is>
          <t>2028-08-01</t>
        </is>
      </c>
      <c r="L29" s="16" t="s">
        <v>45</v>
      </c>
      <c r="M29" s="21" t="s">
        <v>24</v>
      </c>
      <c r="N29" s="18"/>
    </row>
    <row r="30" s="1" customFormat="1" customHeight="1" spans="1:18">
      <c r="A30" s="15">
        <v>10</v>
      </c>
      <c r="B30" s="33" t="s">
        <v>57</v>
      </c>
      <c r="C30" s="15"/>
      <c r="D30" s="15" t="s">
        <v>58</v>
      </c>
      <c r="E30" s="15">
        <v>960</v>
      </c>
      <c r="F30" s="33" t="s">
        <v>22</v>
      </c>
      <c r="G30" s="16">
        <v>563</v>
      </c>
      <c r="H30" s="17"/>
      <c r="I30" s="17"/>
      <c r="J30" s="17"/>
      <c r="K30" s="17" t="inlineStr">
        <is>
          <t>2028-12-31</t>
        </is>
      </c>
      <c r="L30" s="16" t="s">
        <v>59</v>
      </c>
      <c r="M30" s="18"/>
      <c r="N30" s="18"/>
    </row>
    <row r="31" s="1" customFormat="1" customHeight="1" spans="1:18">
      <c r="A31" s="22"/>
      <c r="B31" s="22"/>
      <c r="C31" s="22"/>
      <c r="D31" s="22"/>
      <c r="E31" s="22"/>
      <c r="F31" s="22"/>
      <c r="G31" s="20"/>
      <c r="H31" s="16">
        <v>1</v>
      </c>
      <c r="I31" s="17"/>
      <c r="J31" s="17"/>
      <c r="K31" s="17" t="inlineStr">
        <is>
          <t>2028-12-31</t>
        </is>
      </c>
      <c r="L31" s="16" t="s">
        <v>59</v>
      </c>
      <c r="M31" s="21" t="s">
        <v>24</v>
      </c>
      <c r="N31" s="21" t="s">
        <v>37</v>
      </c>
    </row>
    <row r="32" s="1" customFormat="1" customHeight="1" spans="1:18">
      <c r="A32" s="22"/>
      <c r="B32" s="22"/>
      <c r="C32" s="22"/>
      <c r="D32" s="22"/>
      <c r="E32" s="22"/>
      <c r="F32" s="22"/>
      <c r="G32" s="16">
        <v>145</v>
      </c>
      <c r="H32" s="17"/>
      <c r="I32" s="17"/>
      <c r="J32" s="17"/>
      <c r="K32" s="17" t="inlineStr">
        <is>
          <t>2029-01-31</t>
        </is>
      </c>
      <c r="L32" s="16" t="s">
        <v>60</v>
      </c>
      <c r="M32" s="18"/>
      <c r="N32" s="18"/>
    </row>
    <row r="33" s="1" customFormat="1" customHeight="1" spans="1:16">
      <c r="A33" s="22"/>
      <c r="B33" s="22"/>
      <c r="C33" s="22"/>
      <c r="D33" s="22"/>
      <c r="E33" s="22"/>
      <c r="F33" s="22"/>
      <c r="G33" s="20"/>
      <c r="H33" s="16">
        <v>1</v>
      </c>
      <c r="I33" s="17"/>
      <c r="J33" s="17"/>
      <c r="K33" s="17" t="inlineStr">
        <is>
          <t>2029-01-31</t>
        </is>
      </c>
      <c r="L33" s="16" t="s">
        <v>60</v>
      </c>
      <c r="M33" s="21" t="s">
        <v>24</v>
      </c>
      <c r="N33" s="21" t="s">
        <v>29</v>
      </c>
    </row>
    <row r="34" s="1" customFormat="1" customHeight="1" spans="1:16">
      <c r="A34" s="22"/>
      <c r="B34" s="22"/>
      <c r="C34" s="22"/>
      <c r="D34" s="22"/>
      <c r="E34" s="22"/>
      <c r="F34" s="22"/>
      <c r="G34" s="16">
        <v>249</v>
      </c>
      <c r="H34" s="17"/>
      <c r="I34" s="17"/>
      <c r="J34" s="17"/>
      <c r="K34" s="17" t="inlineStr">
        <is>
          <t>2028-05-01</t>
        </is>
      </c>
      <c r="L34" s="16" t="s">
        <v>61</v>
      </c>
      <c r="M34" s="18"/>
      <c r="N34" s="18"/>
    </row>
    <row r="35" s="1" customFormat="1" customHeight="1" spans="1:16">
      <c r="A35" s="19"/>
      <c r="B35" s="19"/>
      <c r="C35" s="19"/>
      <c r="D35" s="19"/>
      <c r="E35" s="19"/>
      <c r="F35" s="19"/>
      <c r="G35" s="20"/>
      <c r="H35" s="16">
        <v>1</v>
      </c>
      <c r="I35" s="17"/>
      <c r="J35" s="17"/>
      <c r="K35" s="17" t="inlineStr">
        <is>
          <t>2028-05-01</t>
        </is>
      </c>
      <c r="L35" s="16" t="s">
        <v>61</v>
      </c>
      <c r="M35" s="21" t="s">
        <v>24</v>
      </c>
      <c r="N35" s="21" t="s">
        <v>29</v>
      </c>
    </row>
    <row r="36" s="1" customFormat="1" customHeight="1" spans="1:16">
      <c r="A36" s="15">
        <v>11</v>
      </c>
      <c r="B36" s="33" t="s">
        <v>62</v>
      </c>
      <c r="C36" s="15"/>
      <c r="D36" s="15" t="s">
        <v>63</v>
      </c>
      <c r="E36" s="15">
        <v>495</v>
      </c>
      <c r="F36" s="33" t="s">
        <v>22</v>
      </c>
      <c r="G36" s="16">
        <v>494</v>
      </c>
      <c r="H36" s="17"/>
      <c r="I36" s="17"/>
      <c r="J36" s="17"/>
      <c r="K36" s="17" t="inlineStr">
        <is>
          <t>2028-08-01</t>
        </is>
      </c>
      <c r="L36" s="16" t="s">
        <v>64</v>
      </c>
      <c r="M36" s="18"/>
      <c r="N36" s="18"/>
    </row>
    <row r="37" s="1" customFormat="1" customHeight="1" spans="1:16">
      <c r="A37" s="19"/>
      <c r="B37" s="19"/>
      <c r="C37" s="19"/>
      <c r="D37" s="19"/>
      <c r="E37" s="19"/>
      <c r="F37" s="19"/>
      <c r="G37" s="20"/>
      <c r="H37" s="16">
        <v>1</v>
      </c>
      <c r="I37" s="17"/>
      <c r="J37" s="17"/>
      <c r="K37" s="17" t="inlineStr">
        <is>
          <t>2028-08-01</t>
        </is>
      </c>
      <c r="L37" s="16" t="s">
        <v>64</v>
      </c>
      <c r="M37" s="21" t="s">
        <v>24</v>
      </c>
      <c r="N37" s="21" t="s">
        <v>29</v>
      </c>
    </row>
    <row r="38" s="1" customFormat="1" customHeight="1" spans="1:16">
      <c r="A38" s="17">
        <v>12</v>
      </c>
      <c r="B38" s="34" t="s">
        <v>65</v>
      </c>
      <c r="C38" s="17"/>
      <c r="D38" s="17" t="s">
        <v>66</v>
      </c>
      <c r="E38" s="17">
        <v>200</v>
      </c>
      <c r="F38" s="34" t="s">
        <v>22</v>
      </c>
      <c r="G38" s="16">
        <v>200</v>
      </c>
      <c r="H38" s="17"/>
      <c r="I38" s="17"/>
      <c r="J38" s="17"/>
      <c r="K38" s="17" t="inlineStr">
        <is>
          <t>2028-08-01</t>
        </is>
      </c>
      <c r="L38" s="16" t="s">
        <v>67</v>
      </c>
      <c r="M38" s="21" t="s">
        <v>24</v>
      </c>
      <c r="N38" s="18"/>
    </row>
    <row r="39" s="1" customFormat="1" customHeight="1" spans="1:16">
      <c r="A39" s="15">
        <v>13</v>
      </c>
      <c r="B39" s="33" t="s">
        <v>68</v>
      </c>
      <c r="C39" s="15"/>
      <c r="D39" s="15" t="s">
        <v>69</v>
      </c>
      <c r="E39" s="15">
        <v>300</v>
      </c>
      <c r="F39" s="33" t="s">
        <v>22</v>
      </c>
      <c r="G39" s="16">
        <v>275</v>
      </c>
      <c r="H39" s="17"/>
      <c r="I39" s="17"/>
      <c r="J39" s="17"/>
      <c r="K39" s="17" t="inlineStr">
        <is>
          <t>2028-04-01</t>
        </is>
      </c>
      <c r="L39" s="16" t="s">
        <v>70</v>
      </c>
      <c r="M39" s="18"/>
      <c r="N39" s="18"/>
    </row>
    <row r="40" s="1" customFormat="1" customHeight="1" spans="1:16">
      <c r="A40" s="19"/>
      <c r="B40" s="19"/>
      <c r="C40" s="19"/>
      <c r="D40" s="19"/>
      <c r="E40" s="19"/>
      <c r="F40" s="19"/>
      <c r="G40" s="20"/>
      <c r="H40" s="16">
        <v>25</v>
      </c>
      <c r="I40" s="17"/>
      <c r="J40" s="17"/>
      <c r="K40" s="17" t="inlineStr">
        <is>
          <t>2028-04-01</t>
        </is>
      </c>
      <c r="L40" s="16" t="s">
        <v>70</v>
      </c>
      <c r="M40" s="21" t="s">
        <v>24</v>
      </c>
      <c r="N40" s="21" t="s">
        <v>71</v>
      </c>
      <c r="O40" s="1" t="str">
        <f>_xlfn.DISPIMG("ID_1C6BC8DD07B94CF5945F78BE13107DBC",1)</f>
        <v>=DISPIMG("ID_1C6BC8DD07B94CF5945F78BE13107DBC",1)</v>
      </c>
      <c r="P40" s="1" t="str">
        <f>_xlfn.DISPIMG("ID_D32F6BE1215A4F11854B972B2AD0BB0C",1)</f>
        <v>=DISPIMG("ID_D32F6BE1215A4F11854B972B2AD0BB0C",1)</v>
      </c>
    </row>
    <row r="41" s="1" customFormat="1" customHeight="1" spans="1:16">
      <c r="A41" s="15">
        <v>14</v>
      </c>
      <c r="B41" s="33" t="s">
        <v>72</v>
      </c>
      <c r="C41" s="23"/>
      <c r="D41" s="15" t="s">
        <v>73</v>
      </c>
      <c r="E41" s="15">
        <v>496</v>
      </c>
      <c r="F41" s="33" t="s">
        <v>22</v>
      </c>
      <c r="G41" s="16">
        <v>1</v>
      </c>
      <c r="H41" s="17"/>
      <c r="I41" s="17"/>
      <c r="J41" s="17"/>
      <c r="K41" s="17" t="inlineStr">
        <is>
          <t>2028-07-01</t>
        </is>
      </c>
      <c r="L41" s="16" t="s">
        <v>74</v>
      </c>
      <c r="M41" s="21" t="s">
        <v>75</v>
      </c>
      <c r="N41" s="18"/>
    </row>
    <row r="42" s="1" customFormat="1" customHeight="1" spans="1:16">
      <c r="A42" s="22"/>
      <c r="B42" s="22"/>
      <c r="C42" s="24"/>
      <c r="D42" s="22"/>
      <c r="E42" s="22"/>
      <c r="F42" s="22"/>
      <c r="G42" s="16">
        <v>272</v>
      </c>
      <c r="H42" s="17"/>
      <c r="I42" s="17"/>
      <c r="J42" s="17"/>
      <c r="K42" s="17" t="inlineStr">
        <is>
          <t>2028-09-01</t>
        </is>
      </c>
      <c r="L42" s="16" t="s">
        <v>76</v>
      </c>
      <c r="M42" s="21" t="s">
        <v>75</v>
      </c>
      <c r="N42" s="18"/>
    </row>
    <row r="43" s="1" customFormat="1" customHeight="1" spans="1:16">
      <c r="A43" s="19"/>
      <c r="B43" s="19"/>
      <c r="C43" s="25"/>
      <c r="D43" s="19"/>
      <c r="E43" s="19"/>
      <c r="F43" s="19"/>
      <c r="G43" s="16">
        <v>223</v>
      </c>
      <c r="H43" s="17"/>
      <c r="I43" s="17"/>
      <c r="J43" s="17"/>
      <c r="K43" s="17" t="inlineStr">
        <is>
          <t>2028-12-01</t>
        </is>
      </c>
      <c r="L43" s="16" t="s">
        <v>77</v>
      </c>
      <c r="M43" s="21" t="s">
        <v>75</v>
      </c>
      <c r="N43" s="18"/>
    </row>
    <row r="44" s="1" customFormat="1" customHeight="1" spans="1:16">
      <c r="A44" s="17">
        <v>15</v>
      </c>
      <c r="B44" s="34" t="s">
        <v>78</v>
      </c>
      <c r="C44" s="21" t="e">
        <f>_xlfn.XLOOKUP(D44,Sheet1!#REF!,Sheet1!#REF!)</f>
        <v>#REF!</v>
      </c>
      <c r="D44" s="17" t="s">
        <v>79</v>
      </c>
      <c r="E44" s="17">
        <v>204</v>
      </c>
      <c r="F44" s="34" t="s">
        <v>22</v>
      </c>
      <c r="G44" s="16">
        <v>204</v>
      </c>
      <c r="H44" s="17"/>
      <c r="I44" s="17"/>
      <c r="J44" s="17"/>
      <c r="K44" s="17" t="inlineStr">
        <is>
          <t>2028-11-01</t>
        </is>
      </c>
      <c r="L44" s="16" t="s">
        <v>80</v>
      </c>
      <c r="M44" s="21" t="s">
        <v>24</v>
      </c>
      <c r="N44" s="18"/>
    </row>
    <row r="45" s="1" customFormat="1" customHeight="1" spans="1:16">
      <c r="A45" s="15">
        <v>16</v>
      </c>
      <c r="B45" s="33" t="s">
        <v>81</v>
      </c>
      <c r="C45" s="23" t="e">
        <f>_xlfn.XLOOKUP(D45,Sheet1!#REF!,Sheet1!#REF!)</f>
        <v>#REF!</v>
      </c>
      <c r="D45" s="15" t="s">
        <v>82</v>
      </c>
      <c r="E45" s="15">
        <v>1500</v>
      </c>
      <c r="F45" s="33" t="s">
        <v>22</v>
      </c>
      <c r="G45" s="16">
        <v>1487</v>
      </c>
      <c r="H45" s="17"/>
      <c r="I45" s="17"/>
      <c r="J45" s="17"/>
      <c r="K45" s="17" t="inlineStr">
        <is>
          <t>2029-03-01</t>
        </is>
      </c>
      <c r="L45" s="16" t="s">
        <v>83</v>
      </c>
      <c r="M45" s="26">
        <v>47177</v>
      </c>
      <c r="N45" s="18"/>
    </row>
    <row r="46" s="1" customFormat="1" customHeight="1" spans="1:16">
      <c r="A46" s="19"/>
      <c r="B46" s="19"/>
      <c r="C46" s="25"/>
      <c r="D46" s="19"/>
      <c r="E46" s="19"/>
      <c r="F46" s="19"/>
      <c r="G46" s="20"/>
      <c r="H46" s="16">
        <v>13</v>
      </c>
      <c r="I46" s="17"/>
      <c r="J46" s="17"/>
      <c r="K46" s="17" t="inlineStr">
        <is>
          <t>2029-03-01</t>
        </is>
      </c>
      <c r="L46" s="16" t="s">
        <v>83</v>
      </c>
      <c r="M46" s="21" t="s">
        <v>84</v>
      </c>
      <c r="N46" s="21" t="s">
        <v>85</v>
      </c>
      <c r="O46" s="1" t="str">
        <f>_xlfn.DISPIMG("ID_41CDEB5960CB4508AF2BE11A1AA45D89",1)</f>
        <v>=DISPIMG("ID_41CDEB5960CB4508AF2BE11A1AA45D89",1)</v>
      </c>
    </row>
    <row r="47" s="1" customFormat="1" customHeight="1" spans="1:16">
      <c r="A47" s="17">
        <v>17</v>
      </c>
      <c r="B47" s="34" t="s">
        <v>86</v>
      </c>
      <c r="C47" s="21" t="e">
        <f>_xlfn.XLOOKUP(D47,Sheet1!#REF!,Sheet1!#REF!)</f>
        <v>#REF!</v>
      </c>
      <c r="D47" s="17" t="s">
        <v>87</v>
      </c>
      <c r="E47" s="17">
        <v>108</v>
      </c>
      <c r="F47" s="34" t="s">
        <v>22</v>
      </c>
      <c r="G47" s="16">
        <v>108</v>
      </c>
      <c r="H47" s="17"/>
      <c r="I47" s="17"/>
      <c r="J47" s="17"/>
      <c r="K47" s="17" t="inlineStr">
        <is>
          <t>2028-10-01</t>
        </is>
      </c>
      <c r="L47" s="16" t="s">
        <v>88</v>
      </c>
      <c r="M47" s="21" t="s">
        <v>24</v>
      </c>
      <c r="N47" s="18"/>
    </row>
    <row r="48" s="1" customFormat="1" customHeight="1" spans="1:16">
      <c r="A48" s="15">
        <v>18</v>
      </c>
      <c r="B48" s="33" t="s">
        <v>89</v>
      </c>
      <c r="C48" s="23" t="e">
        <f>_xlfn.XLOOKUP(D48,Sheet1!#REF!,Sheet1!#REF!)</f>
        <v>#REF!</v>
      </c>
      <c r="D48" s="15" t="s">
        <v>90</v>
      </c>
      <c r="E48" s="15">
        <v>1008</v>
      </c>
      <c r="F48" s="33" t="s">
        <v>22</v>
      </c>
      <c r="G48" s="16">
        <v>507</v>
      </c>
      <c r="H48" s="17"/>
      <c r="I48" s="17"/>
      <c r="J48" s="17"/>
      <c r="K48" s="17" t="inlineStr">
        <is>
          <t>2029-01-01</t>
        </is>
      </c>
      <c r="L48" s="16" t="s">
        <v>91</v>
      </c>
      <c r="M48" s="21"/>
      <c r="N48" s="18"/>
    </row>
    <row r="49" s="1" customFormat="1" customHeight="1" spans="1:18">
      <c r="A49" s="22"/>
      <c r="B49" s="22"/>
      <c r="C49" s="24"/>
      <c r="D49" s="22"/>
      <c r="E49" s="22"/>
      <c r="F49" s="22"/>
      <c r="G49" s="20"/>
      <c r="H49" s="16">
        <v>6</v>
      </c>
      <c r="I49" s="17"/>
      <c r="J49" s="17"/>
      <c r="K49" s="17" t="inlineStr">
        <is>
          <t>2029-01-01</t>
        </is>
      </c>
      <c r="L49" s="16" t="s">
        <v>91</v>
      </c>
      <c r="M49" s="21"/>
      <c r="N49" s="21" t="s">
        <v>85</v>
      </c>
      <c r="O49" s="1" t="str">
        <f>_xlfn.DISPIMG("ID_8468C89BB5724FF8987309C3D05D9CFA",1)</f>
        <v>=DISPIMG("ID_8468C89BB5724FF8987309C3D05D9CFA",1)</v>
      </c>
    </row>
    <row r="50" s="1" customFormat="1" customHeight="1" spans="1:18">
      <c r="A50" s="22"/>
      <c r="B50" s="22"/>
      <c r="C50" s="24"/>
      <c r="D50" s="22"/>
      <c r="E50" s="22"/>
      <c r="F50" s="22"/>
      <c r="G50" s="20"/>
      <c r="H50" s="16">
        <v>1</v>
      </c>
      <c r="I50" s="17"/>
      <c r="J50" s="17"/>
      <c r="K50" s="17" t="inlineStr">
        <is>
          <t>2029-01-01</t>
        </is>
      </c>
      <c r="L50" s="16" t="s">
        <v>91</v>
      </c>
      <c r="M50" s="21" t="s">
        <v>84</v>
      </c>
      <c r="N50" s="21" t="s">
        <v>92</v>
      </c>
    </row>
    <row r="51" s="1" customFormat="1" customHeight="1" spans="1:18">
      <c r="A51" s="22"/>
      <c r="B51" s="22"/>
      <c r="C51" s="24"/>
      <c r="D51" s="22"/>
      <c r="E51" s="22"/>
      <c r="F51" s="22"/>
      <c r="G51" s="16">
        <v>63</v>
      </c>
      <c r="H51" s="17"/>
      <c r="I51" s="17"/>
      <c r="J51" s="17"/>
      <c r="K51" s="17" t="inlineStr">
        <is>
          <t>2028-11-01</t>
        </is>
      </c>
      <c r="L51" s="16" t="s">
        <v>80</v>
      </c>
      <c r="M51" s="21" t="s">
        <v>84</v>
      </c>
      <c r="N51" s="18"/>
    </row>
    <row r="52" s="1" customFormat="1" customHeight="1" spans="1:18">
      <c r="A52" s="22"/>
      <c r="B52" s="22"/>
      <c r="C52" s="24"/>
      <c r="D52" s="22"/>
      <c r="E52" s="22"/>
      <c r="F52" s="22"/>
      <c r="G52" s="16">
        <v>430</v>
      </c>
      <c r="H52" s="17"/>
      <c r="I52" s="17"/>
      <c r="J52" s="17"/>
      <c r="K52" s="17" t="inlineStr">
        <is>
          <t>2028-11-01</t>
        </is>
      </c>
      <c r="L52" s="16" t="s">
        <v>93</v>
      </c>
      <c r="M52" s="21" t="s">
        <v>24</v>
      </c>
      <c r="N52" s="18"/>
    </row>
    <row r="53" s="1" customFormat="1" customHeight="1" spans="1:18">
      <c r="A53" s="19"/>
      <c r="B53" s="19"/>
      <c r="C53" s="25"/>
      <c r="D53" s="19"/>
      <c r="E53" s="19"/>
      <c r="F53" s="19"/>
      <c r="G53" s="20"/>
      <c r="H53" s="16">
        <v>1</v>
      </c>
      <c r="I53" s="17"/>
      <c r="J53" s="17"/>
      <c r="K53" s="17"/>
      <c r="L53" s="16"/>
      <c r="M53" s="21"/>
      <c r="N53" s="21" t="s">
        <v>94</v>
      </c>
      <c r="O53" s="1" t="str">
        <f>_xlfn.DISPIMG("ID_2505EA847C5D491091B87FBCC077139A",1)</f>
        <v>=DISPIMG("ID_2505EA847C5D491091B87FBCC077139A",1)</v>
      </c>
    </row>
    <row r="54" s="1" customFormat="1" customHeight="1" spans="1:18">
      <c r="A54" s="17">
        <v>19</v>
      </c>
      <c r="B54" s="34" t="s">
        <v>95</v>
      </c>
      <c r="C54" s="17"/>
      <c r="D54" s="17" t="s">
        <v>96</v>
      </c>
      <c r="E54" s="17">
        <v>400</v>
      </c>
      <c r="F54" s="34" t="s">
        <v>22</v>
      </c>
      <c r="H54" s="16">
        <v>400</v>
      </c>
      <c r="I54" s="17"/>
      <c r="J54" s="17"/>
      <c r="K54" s="17"/>
      <c r="L54" s="16" t="s">
        <v>97</v>
      </c>
      <c r="M54" s="21" t="s">
        <v>24</v>
      </c>
      <c r="N54" s="21" t="s">
        <v>30</v>
      </c>
      <c r="O54" s="1" t="str">
        <f>_xlfn.DISPIMG("ID_5881FFA9280A402DAFA61AD182BE3611",1)</f>
        <v>=DISPIMG("ID_5881FFA9280A402DAFA61AD182BE3611",1)</v>
      </c>
      <c r="P54" s="1" t="str">
        <f>_xlfn.DISPIMG("ID_5E1F86F4F9E64791A6047CE7CE06D918",1)</f>
        <v>=DISPIMG("ID_5E1F86F4F9E64791A6047CE7CE06D918",1)</v>
      </c>
      <c r="Q54" s="1" t="str">
        <f>_xlfn.DISPIMG("ID_BA491561A7C14305ABDE915B80029B33",1)</f>
        <v>=DISPIMG("ID_BA491561A7C14305ABDE915B80029B33",1)</v>
      </c>
      <c r="R54" s="1" t="str">
        <f>_xlfn.DISPIMG("ID_8BF6788BA9FE49299AF63003619BD295",1)</f>
        <v>=DISPIMG("ID_8BF6788BA9FE49299AF63003619BD295",1)</v>
      </c>
    </row>
    <row r="55" s="2" customFormat="1" customHeight="1" spans="1:18">
      <c r="A55" s="11" t="s">
        <v>98</v>
      </c>
      <c r="B55" s="9"/>
      <c r="C55" s="10"/>
      <c r="D55" s="27"/>
      <c r="E55" s="28">
        <f>SUM(E6:E54)</f>
        <v>7177</v>
      </c>
      <c r="F55" s="28"/>
      <c r="G55" s="28">
        <f>SUM(G6:G54)</f>
        <v>6645</v>
      </c>
      <c r="H55" s="28">
        <f>SUM(H6:H54)</f>
        <v>532</v>
      </c>
      <c r="I55" s="11"/>
      <c r="J55" s="11"/>
      <c r="K55" s="11"/>
      <c r="L55" s="11"/>
      <c r="M55" s="29"/>
      <c r="N55" s="29"/>
    </row>
    <row r="56" s="1" customFormat="1" customHeight="1" spans="1:18">
      <c r="A56" s="11"/>
      <c r="B56" s="9"/>
      <c r="C56" s="10"/>
      <c r="D56" s="27"/>
      <c r="E56" s="28"/>
      <c r="F56" s="28"/>
      <c r="G56" s="28"/>
      <c r="H56" s="28"/>
      <c r="I56" s="11" t="s">
        <v>99</v>
      </c>
      <c r="J56" s="11">
        <v>0</v>
      </c>
      <c r="K56" s="11"/>
      <c r="L56" s="11"/>
      <c r="M56" s="5"/>
      <c r="N56" s="5"/>
    </row>
    <row r="57" customHeight="1" spans="1:18">
      <c r="A57" s="11" t="s">
        <v>100</v>
      </c>
      <c r="B57" s="9" t="s">
        <v>101</v>
      </c>
      <c r="C57" s="11"/>
      <c r="D57" s="27"/>
      <c r="E57" s="11"/>
      <c r="F57" s="11"/>
      <c r="G57" s="11"/>
      <c r="H57" s="11"/>
      <c r="I57" s="11"/>
      <c r="J57" s="11"/>
      <c r="K57" s="11"/>
      <c r="L57" s="11"/>
    </row>
    <row r="58" s="1" customFormat="1" customHeight="1" spans="1:18">
      <c r="A58" s="30" t="s">
        <v>102</v>
      </c>
      <c r="B58" s="31"/>
      <c r="C58" s="30"/>
      <c r="D58" s="30"/>
      <c r="E58" s="30"/>
      <c r="F58" s="30"/>
      <c r="G58" s="30"/>
      <c r="H58" s="30"/>
      <c r="I58" s="30"/>
      <c r="J58" s="11" t="s">
        <v>103</v>
      </c>
      <c r="K58" s="11"/>
      <c r="L58" s="11"/>
      <c r="M58" s="5"/>
      <c r="N58" s="5"/>
    </row>
    <row r="59" s="1" customFormat="1" customHeight="1" spans="1:18">
      <c r="A59" s="9" t="s">
        <v>104</v>
      </c>
      <c r="B59" s="9"/>
      <c r="C59" s="11"/>
      <c r="D59" s="11"/>
      <c r="E59" s="11"/>
      <c r="F59" s="11"/>
      <c r="G59" s="11"/>
      <c r="H59" s="11"/>
      <c r="I59" s="11"/>
      <c r="J59" s="11"/>
      <c r="K59" s="11"/>
      <c r="L59" s="11"/>
      <c r="M59" s="5"/>
      <c r="N59" s="5"/>
    </row>
    <row r="60" customHeight="1" spans="1:18">
      <c r="A60" s="20" t="s">
        <v>105</v>
      </c>
      <c r="B60" s="20"/>
      <c r="C60" s="32"/>
      <c r="D60" s="32"/>
      <c r="E60" s="20"/>
      <c r="F60" s="20"/>
      <c r="G60" s="20"/>
      <c r="H60" s="20"/>
      <c r="I60" s="20"/>
      <c r="J60" s="20"/>
      <c r="K60" s="20"/>
      <c r="L60" s="20"/>
    </row>
  </sheetData>
  <mergeCells count="119">
    <mergeCell ref="A1:L1"/>
    <mergeCell ref="K2:L2"/>
    <mergeCell ref="K3:L3"/>
    <mergeCell ref="G4:H4"/>
    <mergeCell ref="I4:J4"/>
    <mergeCell ref="A58:I58"/>
    <mergeCell ref="A60:L60"/>
    <mergeCell ref="A4:A5"/>
    <mergeCell ref="A6:A7"/>
    <mergeCell ref="A8:A11"/>
    <mergeCell ref="A12:A14"/>
    <mergeCell ref="A15:A16"/>
    <mergeCell ref="A17:A20"/>
    <mergeCell ref="A21:A22"/>
    <mergeCell ref="A23:A24"/>
    <mergeCell ref="A25:A26"/>
    <mergeCell ref="A27:A29"/>
    <mergeCell ref="A30:A35"/>
    <mergeCell ref="A36:A37"/>
    <mergeCell ref="A39:A40"/>
    <mergeCell ref="A41:A43"/>
    <mergeCell ref="A45:A46"/>
    <mergeCell ref="A48:A53"/>
    <mergeCell ref="A55:A56"/>
    <mergeCell ref="B4:B5"/>
    <mergeCell ref="B6:B7"/>
    <mergeCell ref="B8:B11"/>
    <mergeCell ref="B12:B14"/>
    <mergeCell ref="B15:B16"/>
    <mergeCell ref="B17:B20"/>
    <mergeCell ref="B21:B22"/>
    <mergeCell ref="B23:B24"/>
    <mergeCell ref="B25:B26"/>
    <mergeCell ref="B27:B29"/>
    <mergeCell ref="B30:B35"/>
    <mergeCell ref="B36:B37"/>
    <mergeCell ref="B39:B40"/>
    <mergeCell ref="B41:B43"/>
    <mergeCell ref="B45:B46"/>
    <mergeCell ref="B48:B53"/>
    <mergeCell ref="B55:B56"/>
    <mergeCell ref="C4:C5"/>
    <mergeCell ref="C6:C7"/>
    <mergeCell ref="C8:C11"/>
    <mergeCell ref="C12:C14"/>
    <mergeCell ref="C15:C16"/>
    <mergeCell ref="C17:C20"/>
    <mergeCell ref="C21:C22"/>
    <mergeCell ref="C23:C24"/>
    <mergeCell ref="C25:C26"/>
    <mergeCell ref="C27:C29"/>
    <mergeCell ref="C30:C35"/>
    <mergeCell ref="C36:C37"/>
    <mergeCell ref="C39:C40"/>
    <mergeCell ref="C41:C43"/>
    <mergeCell ref="C45:C46"/>
    <mergeCell ref="C48:C53"/>
    <mergeCell ref="C55:C56"/>
    <mergeCell ref="D4:D5"/>
    <mergeCell ref="D6:D7"/>
    <mergeCell ref="D8:D11"/>
    <mergeCell ref="D12:D14"/>
    <mergeCell ref="D15:D16"/>
    <mergeCell ref="D17:D20"/>
    <mergeCell ref="D21:D22"/>
    <mergeCell ref="D23:D24"/>
    <mergeCell ref="D25:D26"/>
    <mergeCell ref="D27:D29"/>
    <mergeCell ref="D30:D35"/>
    <mergeCell ref="D36:D37"/>
    <mergeCell ref="D39:D40"/>
    <mergeCell ref="D41:D43"/>
    <mergeCell ref="D45:D46"/>
    <mergeCell ref="D48:D53"/>
    <mergeCell ref="D55:D56"/>
    <mergeCell ref="E4:E5"/>
    <mergeCell ref="E6:E7"/>
    <mergeCell ref="E8:E11"/>
    <mergeCell ref="E12:E14"/>
    <mergeCell ref="E15:E16"/>
    <mergeCell ref="E17:E20"/>
    <mergeCell ref="E21:E22"/>
    <mergeCell ref="E23:E24"/>
    <mergeCell ref="E25:E26"/>
    <mergeCell ref="E27:E29"/>
    <mergeCell ref="E30:E35"/>
    <mergeCell ref="E36:E37"/>
    <mergeCell ref="E39:E40"/>
    <mergeCell ref="E41:E43"/>
    <mergeCell ref="E45:E46"/>
    <mergeCell ref="E48:E53"/>
    <mergeCell ref="E55:E56"/>
    <mergeCell ref="F4:F5"/>
    <mergeCell ref="F6:F7"/>
    <mergeCell ref="F8:F11"/>
    <mergeCell ref="F12:F14"/>
    <mergeCell ref="F15:F16"/>
    <mergeCell ref="F17:F20"/>
    <mergeCell ref="F21:F22"/>
    <mergeCell ref="F23:F24"/>
    <mergeCell ref="F25:F26"/>
    <mergeCell ref="F27:F29"/>
    <mergeCell ref="F30:F35"/>
    <mergeCell ref="F36:F37"/>
    <mergeCell ref="F39:F40"/>
    <mergeCell ref="F41:F43"/>
    <mergeCell ref="F45:F46"/>
    <mergeCell ref="F48:F53"/>
    <mergeCell ref="F55:F56"/>
    <mergeCell ref="G55:G56"/>
    <mergeCell ref="H55:H56"/>
    <mergeCell ref="K4:K5"/>
    <mergeCell ref="K55:K56"/>
    <mergeCell ref="L4:L5"/>
    <mergeCell ref="L55:L56"/>
    <mergeCell ref="A2:B3"/>
    <mergeCell ref="C2:F3"/>
    <mergeCell ref="G2:J3"/>
    <mergeCell ref="J58:L59"/>
  </mergeCells>
  <pageMargins left="0.0777777777777778" right="0.118055555555556" top="0.313888888888889" bottom="0.432638888888889" header="0.313888888888889" footer="0.235416666666667"/>
  <pageSetup paperSize="9" scale="87" orientation="landscape"/>
  <headerFooter>
    <oddFooter>&amp;C第 &amp;P 页，共 &amp;N 页</oddFooter>
  </headerFooter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叽里咕噜</cp:lastModifiedBy>
  <dcterms:created xsi:type="dcterms:W3CDTF">2006-09-16T00:00:00Z</dcterms:created>
  <cp:lastPrinted>2019-02-14T07:31:00Z</cp:lastPrinted>
  <dcterms:modified xsi:type="dcterms:W3CDTF">2026-08-13T07:08:20Z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2052-12.1.0.28022</vt:lpwstr>
  </property>
  <property fmtid="{D5CDD505-2E9C-101B-9397-08002B2CF9AE}" pid="3" name="KSOReadingLayout">
    <vt:bool>true</vt:bool>
  </property>
  <property fmtid="{D5CDD505-2E9C-101B-9397-08002B2CF9AE}" pid="4" name="ICV">
    <vt:lpwstr>0E690E3A16CD496C8B374E7A5D8AAAD6_13</vt:lpwstr>
  </property>
  <property fmtid="{D5CDD505-2E9C-101B-9397-08002B2CF9AE}" pid="5" name="CalculationRule">
    <vt:i4>0</vt:i4>
  </property>
</Properties>
</file>