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28800" windowHeight="12255"/>
  </bookViews>
  <sheets>
    <sheet name="Sheet1" sheetId="1" r:id="rId1"/>
  </sheets>
  <definedNames>
    <definedName name="_xlnm.Print_Area" localSheetId="0">Sheet1!$A$1:$L$60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E53F6096569D4E09A5C71AC571B2674D" descr="2"/>
        <xdr:cNvPicPr/>
      </xdr:nvPicPr>
      <xdr:blipFill>
        <a:blip r:embed="rId1"/>
        <a:stretch>
          <a:fillRect/>
        </a:stretch>
      </xdr:blipFill>
      <xdr:spPr>
        <a:xfrm>
          <a:off x="0" y="0"/>
          <a:ext cx="5660390" cy="10057765"/>
        </a:xfrm>
        <a:prstGeom prst="rect">
          <a:avLst/>
        </a:prstGeom>
      </xdr:spPr>
    </xdr:pic>
  </etc:cellImage>
  <etc:cellImage>
    <xdr:pic>
      <xdr:nvPicPr>
        <xdr:cNvPr id="3" name="ID_30E1E999FC9A43EEBA7F6A31B13D233B" descr="4"/>
        <xdr:cNvPicPr/>
      </xdr:nvPicPr>
      <xdr:blipFill>
        <a:blip r:embed="rId2"/>
        <a:stretch>
          <a:fillRect/>
        </a:stretch>
      </xdr:blipFill>
      <xdr:spPr>
        <a:xfrm>
          <a:off x="0" y="0"/>
          <a:ext cx="5660390" cy="10057765"/>
        </a:xfrm>
        <a:prstGeom prst="rect">
          <a:avLst/>
        </a:prstGeom>
      </xdr:spPr>
    </xdr:pic>
  </etc:cellImage>
  <etc:cellImage>
    <xdr:pic>
      <xdr:nvPicPr>
        <xdr:cNvPr id="4" name="ID_FA9A0AA284F9454381F70566C89E8DB6" descr="6"/>
        <xdr:cNvPicPr/>
      </xdr:nvPicPr>
      <xdr:blipFill>
        <a:blip r:embed="rId3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5" name="ID_AE309DD078264FD4A78234743073077A" descr="8"/>
        <xdr:cNvPicPr/>
      </xdr:nvPicPr>
      <xdr:blipFill>
        <a:blip r:embed="rId4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6" name="ID_D5E4AB5E651C46128AD4FE82C277C7EC" descr="9"/>
        <xdr:cNvPicPr/>
      </xdr:nvPicPr>
      <xdr:blipFill>
        <a:blip r:embed="rId5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7" name="ID_3E10C5DC965748D7A34D6D5CB88FC255" descr="10"/>
        <xdr:cNvPicPr/>
      </xdr:nvPicPr>
      <xdr:blipFill>
        <a:blip r:embed="rId6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8" name="ID_6A798877F4FC4C99969EAE15A042D43D" descr="12"/>
        <xdr:cNvPicPr/>
      </xdr:nvPicPr>
      <xdr:blipFill>
        <a:blip r:embed="rId7"/>
        <a:stretch>
          <a:fillRect/>
        </a:stretch>
      </xdr:blipFill>
      <xdr:spPr>
        <a:xfrm>
          <a:off x="0" y="0"/>
          <a:ext cx="5660390" cy="10057765"/>
        </a:xfrm>
        <a:prstGeom prst="rect">
          <a:avLst/>
        </a:prstGeom>
      </xdr:spPr>
    </xdr:pic>
  </etc:cellImage>
  <etc:cellImage>
    <xdr:pic>
      <xdr:nvPicPr>
        <xdr:cNvPr id="9" name="ID_69CFBBA2AC80470EB339EB63D71CC1E0" descr="14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10" name="ID_0309045F96E64FB5B8A6747A65C6008B" descr="15"/>
        <xdr:cNvPicPr/>
      </xdr:nvPicPr>
      <xdr:blipFill>
        <a:blip r:embed="rId9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1" name="ID_2B6D656DEDE6409C97F33F34BFCC724C" descr="16"/>
        <xdr:cNvPicPr/>
      </xdr:nvPicPr>
      <xdr:blipFill>
        <a:blip r:embed="rId10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12" name="ID_227D0B2BD08E48FF9BDB25B6DA626400" descr="18"/>
        <xdr:cNvPicPr/>
      </xdr:nvPicPr>
      <xdr:blipFill>
        <a:blip r:embed="rId11"/>
        <a:stretch>
          <a:fillRect/>
        </a:stretch>
      </xdr:blipFill>
      <xdr:spPr>
        <a:xfrm>
          <a:off x="0" y="0"/>
          <a:ext cx="5660390" cy="10057765"/>
        </a:xfrm>
        <a:prstGeom prst="rect">
          <a:avLst/>
        </a:prstGeom>
      </xdr:spPr>
    </xdr:pic>
  </etc:cellImage>
  <etc:cellImage>
    <xdr:pic>
      <xdr:nvPicPr>
        <xdr:cNvPr id="13" name="ID_E6D4B37149DB441E85DEFF523EE1A140" descr="20"/>
        <xdr:cNvPicPr/>
      </xdr:nvPicPr>
      <xdr:blipFill>
        <a:blip r:embed="rId12"/>
        <a:stretch>
          <a:fillRect/>
        </a:stretch>
      </xdr:blipFill>
      <xdr:spPr>
        <a:xfrm>
          <a:off x="0" y="0"/>
          <a:ext cx="5660390" cy="10057765"/>
        </a:xfrm>
        <a:prstGeom prst="rect">
          <a:avLst/>
        </a:prstGeom>
      </xdr:spPr>
    </xdr:pic>
  </etc:cellImage>
  <etc:cellImage>
    <xdr:pic>
      <xdr:nvPicPr>
        <xdr:cNvPr id="14" name="ID_DD314111723A417180E5C67056D374FA" descr="23"/>
        <xdr:cNvPicPr/>
      </xdr:nvPicPr>
      <xdr:blipFill>
        <a:blip r:embed="rId13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5" name="ID_E27DBCA603B34B6189EB3417BF508AEF" descr="25"/>
        <xdr:cNvPicPr/>
      </xdr:nvPicPr>
      <xdr:blipFill>
        <a:blip r:embed="rId14"/>
        <a:stretch>
          <a:fillRect/>
        </a:stretch>
      </xdr:blipFill>
      <xdr:spPr>
        <a:xfrm>
          <a:off x="0" y="0"/>
          <a:ext cx="5660390" cy="10057765"/>
        </a:xfrm>
        <a:prstGeom prst="rect">
          <a:avLst/>
        </a:prstGeom>
      </xdr:spPr>
    </xdr:pic>
  </etc:cellImage>
  <etc:cellImage>
    <xdr:pic>
      <xdr:nvPicPr>
        <xdr:cNvPr id="16" name="ID_FFCFFCC443D24BC28E9219B08B036470" descr="27"/>
        <xdr:cNvPicPr/>
      </xdr:nvPicPr>
      <xdr:blipFill>
        <a:blip r:embed="rId15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7" name="ID_0FB3AF32447A48A193CE8B1B6754025F" descr="29"/>
        <xdr:cNvPicPr/>
      </xdr:nvPicPr>
      <xdr:blipFill>
        <a:blip r:embed="rId16"/>
        <a:stretch>
          <a:fillRect/>
        </a:stretch>
      </xdr:blipFill>
      <xdr:spPr>
        <a:xfrm>
          <a:off x="0" y="0"/>
          <a:ext cx="5660390" cy="10057765"/>
        </a:xfrm>
        <a:prstGeom prst="rect">
          <a:avLst/>
        </a:prstGeom>
      </xdr:spPr>
    </xdr:pic>
  </etc:cellImage>
  <etc:cellImage>
    <xdr:pic>
      <xdr:nvPicPr>
        <xdr:cNvPr id="18" name="ID_1E2712E001364089B0980FD4944C907E" descr="32"/>
        <xdr:cNvPicPr/>
      </xdr:nvPicPr>
      <xdr:blipFill>
        <a:blip r:embed="rId17"/>
        <a:stretch>
          <a:fillRect/>
        </a:stretch>
      </xdr:blipFill>
      <xdr:spPr>
        <a:xfrm>
          <a:off x="0" y="0"/>
          <a:ext cx="5660390" cy="10057765"/>
        </a:xfrm>
        <a:prstGeom prst="rect">
          <a:avLst/>
        </a:prstGeom>
      </xdr:spPr>
    </xdr:pic>
  </etc:cellImage>
  <etc:cellImage>
    <xdr:pic>
      <xdr:nvPicPr>
        <xdr:cNvPr id="20" name="ID_2C48BE29F813454C871507860A3DD666" descr="34"/>
        <xdr:cNvPicPr/>
      </xdr:nvPicPr>
      <xdr:blipFill>
        <a:blip r:embed="rId18"/>
        <a:stretch>
          <a:fillRect/>
        </a:stretch>
      </xdr:blipFill>
      <xdr:spPr>
        <a:xfrm>
          <a:off x="0" y="0"/>
          <a:ext cx="5657850" cy="10057765"/>
        </a:xfrm>
        <a:prstGeom prst="rect">
          <a:avLst/>
        </a:prstGeom>
      </xdr:spPr>
    </xdr:pic>
  </etc:cellImage>
  <etc:cellImage>
    <xdr:pic>
      <xdr:nvPicPr>
        <xdr:cNvPr id="21" name="ID_89727A98D3B144AFB49B6D476B517A70" descr="35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22" name="ID_1AC1C68C2BA748B388FF33C0EC7C8735" descr="37"/>
        <xdr:cNvPicPr/>
      </xdr:nvPicPr>
      <xdr:blipFill>
        <a:blip r:embed="rId20"/>
        <a:stretch>
          <a:fillRect/>
        </a:stretch>
      </xdr:blipFill>
      <xdr:spPr>
        <a:xfrm>
          <a:off x="0" y="0"/>
          <a:ext cx="5660390" cy="10057765"/>
        </a:xfrm>
        <a:prstGeom prst="rect">
          <a:avLst/>
        </a:prstGeom>
      </xdr:spPr>
    </xdr:pic>
  </etc:cellImage>
  <etc:cellImage>
    <xdr:pic>
      <xdr:nvPicPr>
        <xdr:cNvPr id="23" name="ID_FCF9CC5F116B4DAC8F6F8C917EEFE0C7" descr="39"/>
        <xdr:cNvPicPr/>
      </xdr:nvPicPr>
      <xdr:blipFill>
        <a:blip r:embed="rId21"/>
        <a:stretch>
          <a:fillRect/>
        </a:stretch>
      </xdr:blipFill>
      <xdr:spPr>
        <a:xfrm>
          <a:off x="0" y="0"/>
          <a:ext cx="5660390" cy="10057765"/>
        </a:xfrm>
        <a:prstGeom prst="rect">
          <a:avLst/>
        </a:prstGeom>
      </xdr:spPr>
    </xdr:pic>
  </etc:cellImage>
  <etc:cellImage>
    <xdr:pic>
      <xdr:nvPicPr>
        <xdr:cNvPr id="24" name="ID_718B0DC955BC48D3981D15773C910DD7" descr="40"/>
        <xdr:cNvPicPr/>
      </xdr:nvPicPr>
      <xdr:blipFill>
        <a:blip r:embed="rId22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<sst xmlns="http://schemas.openxmlformats.org/spreadsheetml/2006/main" count="166" uniqueCount="96">
  <si>
    <t>仓储/电商公司：义乌昌仓进出口有限公司保税仓理货报告</t>
  </si>
  <si>
    <t>核注清单号：QD292526I000073107</t>
  </si>
  <si>
    <t>二线</t>
  </si>
  <si>
    <t>商家（账册号）：</t>
  </si>
  <si>
    <t>预录入号：</t>
  </si>
  <si>
    <t>到货时间：20260704</t>
  </si>
  <si>
    <t>项号</t>
  </si>
  <si>
    <t>中文品名</t>
  </si>
  <si>
    <t>货主料号</t>
  </si>
  <si>
    <t>条形码</t>
  </si>
  <si>
    <t>理论入库数据</t>
  </si>
  <si>
    <t>规格</t>
  </si>
  <si>
    <t>实际入库数量</t>
  </si>
  <si>
    <t>差异数量</t>
  </si>
  <si>
    <t>有效期</t>
  </si>
  <si>
    <t>批次</t>
  </si>
  <si>
    <t>合格品</t>
  </si>
  <si>
    <t>残次品</t>
  </si>
  <si>
    <t>多到货</t>
  </si>
  <si>
    <t>少到货</t>
  </si>
  <si>
    <t>CALVINKLEIN凯文克莱ONE卡雷优香水EDT200ML</t>
  </si>
  <si>
    <t>西班牙</t>
  </si>
  <si>
    <t>088300107438</t>
  </si>
  <si>
    <t>瓶</t>
  </si>
  <si>
    <t>变形</t>
  </si>
  <si>
    <t>拿一鉴定</t>
  </si>
  <si>
    <t>HERMES爱马仕大地男士香水50ML</t>
  </si>
  <si>
    <t>法国</t>
  </si>
  <si>
    <t>3346130009610</t>
  </si>
  <si>
    <t>HERMES爱马仕大地男士淡香水EDT50ML</t>
  </si>
  <si>
    <t>3346130009610A</t>
  </si>
  <si>
    <t>DIOR迪奥真我纯真香水EDT100ML</t>
  </si>
  <si>
    <t>3348901296632</t>
  </si>
  <si>
    <t>6B01</t>
  </si>
  <si>
    <t>DIOR迪奥桀骜男士香水EDT100ML</t>
  </si>
  <si>
    <t>3348901419147</t>
  </si>
  <si>
    <t>6A01</t>
  </si>
  <si>
    <t>DIOR迪奥花漾甜心香水EDT100ML</t>
  </si>
  <si>
    <t>3348901627375</t>
  </si>
  <si>
    <t>6A03</t>
  </si>
  <si>
    <t>膜破</t>
  </si>
  <si>
    <t>鉴定</t>
  </si>
  <si>
    <t>6C01</t>
  </si>
  <si>
    <t>5M04</t>
  </si>
  <si>
    <t>COACH蔻驰同名男士香水EDT40ML</t>
  </si>
  <si>
    <t>3386460086349</t>
  </si>
  <si>
    <t>AFR51R317A</t>
  </si>
  <si>
    <t>CFS05R295</t>
  </si>
  <si>
    <t>LANVIN浪凡光韵女士香水EDP100ML</t>
  </si>
  <si>
    <t>3386461515671</t>
  </si>
  <si>
    <t>ADR31R087</t>
  </si>
  <si>
    <t>ADR27R087</t>
  </si>
  <si>
    <t>YSL圣罗兰反转巴黎香水EDP90ML</t>
  </si>
  <si>
    <t>3614270561634</t>
  </si>
  <si>
    <t>38A1007</t>
  </si>
  <si>
    <t>圣罗兰自由之水香水</t>
  </si>
  <si>
    <t>3614272648418</t>
  </si>
  <si>
    <t>38A2006</t>
  </si>
  <si>
    <t>有中文标</t>
  </si>
  <si>
    <t>无标签</t>
  </si>
  <si>
    <t>YSL圣罗兰自由之水香水EDT50ML</t>
  </si>
  <si>
    <t>3614273321792</t>
  </si>
  <si>
    <t>22Z81AK</t>
  </si>
  <si>
    <t>38Z901S</t>
  </si>
  <si>
    <t>YSL圣罗兰自由之水淡香香水2026版EDT50ML</t>
  </si>
  <si>
    <t>3614273321792-1</t>
  </si>
  <si>
    <t>ETATLIBREDORANGE解放橘郡你或像你的人香水EDP100ML</t>
  </si>
  <si>
    <t>3760168591662</t>
  </si>
  <si>
    <t>J25S404A</t>
  </si>
  <si>
    <t>ETATLIBREDORANGE解放橘郡你或像你的人香水EDP50ML</t>
  </si>
  <si>
    <t>3760168591679</t>
  </si>
  <si>
    <t>F25S234A</t>
  </si>
  <si>
    <t>A26S052A</t>
  </si>
  <si>
    <t>BVLGARI宝格丽白晶香水EDT100ML</t>
  </si>
  <si>
    <t>意大利</t>
  </si>
  <si>
    <t>783320420566,783320425479</t>
  </si>
  <si>
    <t>00594D2</t>
  </si>
  <si>
    <t>00547G1</t>
  </si>
  <si>
    <t>00S73DA2</t>
  </si>
  <si>
    <t>无批次</t>
  </si>
  <si>
    <t>BVLGARI宝格丽紫晶香水EDT100ML</t>
  </si>
  <si>
    <r>
      <t>783320425486,</t>
    </r>
    <r>
      <rPr>
        <strike/>
        <sz val="12"/>
        <color theme="1"/>
        <rFont val="宋体"/>
        <charset val="134"/>
        <scheme val="minor"/>
      </rPr>
      <t>783320420610</t>
    </r>
  </si>
  <si>
    <t>10S99D2</t>
  </si>
  <si>
    <t>ACCAKAPPA艾克卡帕白苔香水EDC100ML</t>
  </si>
  <si>
    <t>8008230800805</t>
  </si>
  <si>
    <t>两件套</t>
  </si>
  <si>
    <t>3346130010647</t>
  </si>
  <si>
    <t>磨损</t>
  </si>
  <si>
    <t>脏污</t>
  </si>
  <si>
    <t>合计</t>
  </si>
  <si>
    <t>差异合计：</t>
  </si>
  <si>
    <t>备注：</t>
  </si>
  <si>
    <t>数据单位：以向海关申报单位为准。</t>
  </si>
  <si>
    <t>开始理货时间：20260705结束理货时间：20260705</t>
  </si>
  <si>
    <t>理货地址：</t>
  </si>
  <si>
    <t>本报告以打印版本为准，手写（或涂改）无效。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</si>
</sst>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_);\(0.00\)"/>
    <numFmt numFmtId="178" formatCode="_ [$¥-804]* #,##0.00_ ;_ [$¥-804]* \-#,##0.00_ ;_ [$¥-804]* &quot;-&quot;??_ ;_ @_ "/>
    <numFmt numFmtId="179" formatCode="[DBNum2][$-804]General"/>
    <numFmt numFmtId="180" formatCode="[$￥-411]#,##0_);[Red]\([$￥-411]#,##0\)"/>
    <numFmt numFmtId="181" formatCode="0_ "/>
  </numFmts>
  <fonts count="36">
    <font>
      <sz val="11"/>
      <color indexed="8"/>
      <name val="宋体"/>
      <charset val="134"/>
    </font>
    <font>
      <b/>
      <sz val="11"/>
      <color indexed="8"/>
      <name val="宋体"/>
      <charset val="134"/>
    </font>
    <font>
      <b/>
      <sz val="20"/>
      <color rgb="FF000000"/>
      <name val="宋体"/>
      <charset val="134"/>
    </font>
    <font>
      <b/>
      <sz val="20"/>
      <color indexed="8"/>
      <name val="宋体"/>
      <charset val="134"/>
    </font>
    <font>
      <b/>
      <sz val="11"/>
      <color rgb="FF000000"/>
      <name val="宋体"/>
      <charset val="134"/>
    </font>
    <font>
      <sz val="11"/>
      <name val="宋体"/>
      <charset val="134"/>
    </font>
    <font>
      <sz val="11"/>
      <color indexed="8"/>
      <name val="Arial"/>
      <charset val="134"/>
    </font>
    <font>
      <sz val="12"/>
      <color theme="1"/>
      <name val="宋体"/>
      <charset val="134"/>
      <scheme val="minor"/>
    </font>
    <font>
      <b/>
      <sz val="11"/>
      <color rgb="FFFF0000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Arial"/>
      <charset val="134"/>
    </font>
    <font>
      <sz val="11"/>
      <name val="ＭＳ Ｐゴシック"/>
      <charset val="134"/>
    </font>
    <font>
      <sz val="12"/>
      <color indexed="8"/>
      <name val="宋体"/>
      <charset val="134"/>
    </font>
    <font>
      <sz val="11"/>
      <color theme="1"/>
      <name val="Calibri"/>
      <charset val="134"/>
    </font>
    <font>
      <sz val="10"/>
      <color indexed="8"/>
      <name val="Times New Roman"/>
      <charset val="134"/>
    </font>
    <font>
      <strike/>
      <sz val="12"/>
      <color theme="1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4">
    <xf numFmtId="0" fontId="0" fillId="0" borderId="0">
      <alignment vertical="center"/>
    </xf>
    <xf numFmtId="43" fontId="9" fillId="0" borderId="0" applyFont="0" applyFill="0" applyBorder="0" applyAlignment="0" applyProtection="0">
      <alignment vertical="center"/>
    </xf>
    <xf numFmtId="44" fontId="9" fillId="0" borderId="0" applyFont="0" applyFill="0" applyBorder="0" applyAlignment="0" applyProtection="0">
      <alignment vertical="center"/>
    </xf>
    <xf numFmtId="9" fontId="9" fillId="0" borderId="0" applyFont="0" applyFill="0" applyBorder="0" applyAlignment="0" applyProtection="0">
      <alignment vertical="center"/>
    </xf>
    <xf numFmtId="41" fontId="9" fillId="0" borderId="0" applyFont="0" applyFill="0" applyBorder="0" applyAlignment="0" applyProtection="0">
      <alignment vertical="center"/>
    </xf>
    <xf numFmtId="42" fontId="9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9" fillId="3" borderId="5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6" applyNumberFormat="0" applyFill="0" applyAlignment="0" applyProtection="0">
      <alignment vertical="center"/>
    </xf>
    <xf numFmtId="0" fontId="16" fillId="0" borderId="6" applyNumberFormat="0" applyFill="0" applyAlignment="0" applyProtection="0">
      <alignment vertical="center"/>
    </xf>
    <xf numFmtId="0" fontId="17" fillId="0" borderId="7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4" borderId="8" applyNumberFormat="0" applyAlignment="0" applyProtection="0">
      <alignment vertical="center"/>
    </xf>
    <xf numFmtId="0" fontId="19" fillId="5" borderId="9" applyNumberFormat="0" applyAlignment="0" applyProtection="0">
      <alignment vertical="center"/>
    </xf>
    <xf numFmtId="0" fontId="20" fillId="5" borderId="8" applyNumberFormat="0" applyAlignment="0" applyProtection="0">
      <alignment vertical="center"/>
    </xf>
    <xf numFmtId="0" fontId="21" fillId="6" borderId="10" applyNumberFormat="0" applyAlignment="0" applyProtection="0">
      <alignment vertical="center"/>
    </xf>
    <xf numFmtId="0" fontId="22" fillId="0" borderId="11" applyNumberFormat="0" applyFill="0" applyAlignment="0" applyProtection="0">
      <alignment vertical="center"/>
    </xf>
    <xf numFmtId="0" fontId="23" fillId="0" borderId="12" applyNumberFormat="0" applyFill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25" fillId="8" borderId="0" applyNumberFormat="0" applyBorder="0" applyAlignment="0" applyProtection="0">
      <alignment vertical="center"/>
    </xf>
    <xf numFmtId="0" fontId="26" fillId="9" borderId="0" applyNumberFormat="0" applyBorder="0" applyAlignment="0" applyProtection="0">
      <alignment vertical="center"/>
    </xf>
    <xf numFmtId="0" fontId="27" fillId="10" borderId="0" applyNumberFormat="0" applyBorder="0" applyAlignment="0" applyProtection="0">
      <alignment vertical="center"/>
    </xf>
    <xf numFmtId="0" fontId="28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7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8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7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8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7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8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7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8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7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8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7" fillId="33" borderId="0" applyNumberFormat="0" applyBorder="0" applyAlignment="0" applyProtection="0">
      <alignment vertical="center"/>
    </xf>
    <xf numFmtId="0" fontId="29" fillId="0" borderId="0">
      <alignment vertical="center"/>
    </xf>
    <xf numFmtId="176" fontId="9" fillId="0" borderId="0"/>
    <xf numFmtId="177" fontId="29" fillId="0" borderId="0"/>
    <xf numFmtId="0" fontId="9" fillId="0" borderId="0"/>
    <xf numFmtId="0" fontId="29" fillId="0" borderId="0"/>
    <xf numFmtId="0" fontId="30" fillId="0" borderId="0"/>
    <xf numFmtId="0" fontId="31" fillId="0" borderId="0">
      <alignment vertical="center"/>
    </xf>
    <xf numFmtId="0" fontId="32" fillId="0" borderId="0"/>
    <xf numFmtId="178" fontId="9" fillId="0" borderId="0"/>
    <xf numFmtId="179" fontId="9" fillId="0" borderId="0"/>
    <xf numFmtId="179" fontId="33" fillId="0" borderId="0">
      <alignment vertical="center"/>
    </xf>
    <xf numFmtId="179" fontId="34" fillId="0" borderId="0" applyNumberFormat="0" applyFill="0" applyBorder="0" applyProtection="0"/>
    <xf numFmtId="180" fontId="29" fillId="0" borderId="0">
      <alignment vertical="center"/>
    </xf>
    <xf numFmtId="0" fontId="29" fillId="0" borderId="0" applyNumberFormat="0" applyFont="0" applyFill="0" applyBorder="0" applyAlignment="0" applyProtection="0"/>
    <xf numFmtId="1" fontId="30" fillId="0" borderId="0">
      <protection locked="0"/>
    </xf>
  </cellStyleXfs>
  <cellXfs count="28">
    <xf numFmtId="0" fontId="0" fillId="0" borderId="0" xfId="0" applyAlignment="1"/>
    <xf numFmtId="0" fontId="0" fillId="0" borderId="0" xfId="0" applyFont="1" applyFill="1" applyAlignment="1">
      <alignment horizontal="left" vertical="center"/>
    </xf>
    <xf numFmtId="0" fontId="1" fillId="0" borderId="0" xfId="0" applyFont="1" applyFill="1" applyAlignment="1">
      <alignment horizontal="left" vertical="center"/>
    </xf>
    <xf numFmtId="0" fontId="0" fillId="0" borderId="0" xfId="0" applyFont="1" applyFill="1" applyAlignment="1">
      <alignment horizontal="center" vertical="center"/>
    </xf>
    <xf numFmtId="181" fontId="0" fillId="0" borderId="0" xfId="0" applyNumberFormat="1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181" fontId="3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181" fontId="1" fillId="0" borderId="1" xfId="0" applyNumberFormat="1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center" vertical="center"/>
    </xf>
    <xf numFmtId="0" fontId="5" fillId="0" borderId="2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/>
    </xf>
    <xf numFmtId="181" fontId="6" fillId="0" borderId="1" xfId="0" applyNumberFormat="1" applyFont="1" applyFill="1" applyBorder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49" fontId="7" fillId="0" borderId="1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181" fontId="0" fillId="0" borderId="1" xfId="0" applyNumberFormat="1" applyFont="1" applyFill="1" applyBorder="1" applyAlignment="1">
      <alignment horizontal="center" vertical="center"/>
    </xf>
    <xf numFmtId="0" fontId="5" fillId="0" borderId="2" xfId="0" applyFont="1" applyFill="1" applyBorder="1" applyAlignment="1" quotePrefix="1">
      <alignment horizontal="center" vertical="center"/>
    </xf>
    <xf numFmtId="49" fontId="7" fillId="0" borderId="1" xfId="0" applyNumberFormat="1" applyFont="1" applyFill="1" applyBorder="1" applyAlignment="1" quotePrefix="1">
      <alignment horizontal="center" vertical="center"/>
    </xf>
    <xf numFmtId="0" fontId="1" fillId="0" borderId="2" xfId="0" applyFont="1" applyFill="1" applyBorder="1" applyAlignment="1" quotePrefix="1">
      <alignment horizontal="center" vertical="center"/>
    </xf>
  </cellXfs>
  <cellStyles count="6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普通" xfId="49"/>
    <cellStyle name="常规 12" xfId="50"/>
    <cellStyle name="普通 4" xfId="51"/>
    <cellStyle name="Standard" xfId="52"/>
    <cellStyle name="常规 31" xfId="53"/>
    <cellStyle name="常规 2 2 2" xfId="54"/>
    <cellStyle name="標準 10" xfId="55"/>
    <cellStyle name="常规 32" xfId="56"/>
    <cellStyle name="常规 33" xfId="57"/>
    <cellStyle name="常规 35 2 3 2 2 2 2 2 2 3 2 2" xfId="58"/>
    <cellStyle name="常规 36" xfId="59"/>
    <cellStyle name="常规 9 3" xfId="60"/>
    <cellStyle name="표준 2" xfId="61"/>
    <cellStyle name="常规 30" xfId="62"/>
    <cellStyle name="Normal 2 6" xfId="63"/>
  </cellStyles>
  <tableStyles count="0" defaultTableStyle="TableStyleMedium2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jpeg"/><Relationship Id="rId8" Type="http://schemas.openxmlformats.org/officeDocument/2006/relationships/image" Target="media/image9.jpe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" Type="http://schemas.openxmlformats.org/officeDocument/2006/relationships/image" Target="media/image6.jpeg"/><Relationship Id="rId4" Type="http://schemas.openxmlformats.org/officeDocument/2006/relationships/image" Target="media/image5.jpeg"/><Relationship Id="rId3" Type="http://schemas.openxmlformats.org/officeDocument/2006/relationships/image" Target="media/image4.jpeg"/><Relationship Id="rId22" Type="http://schemas.openxmlformats.org/officeDocument/2006/relationships/image" Target="media/image23.jpeg"/><Relationship Id="rId21" Type="http://schemas.openxmlformats.org/officeDocument/2006/relationships/image" Target="media/image22.jpe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jpe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jpe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0</xdr:colOff>
      <xdr:row>54</xdr:row>
      <xdr:rowOff>0</xdr:rowOff>
    </xdr:from>
    <xdr:to>
      <xdr:col>3</xdr:col>
      <xdr:colOff>13335</xdr:colOff>
      <xdr:row>54</xdr:row>
      <xdr:rowOff>12065</xdr:rowOff>
    </xdr:to>
    <xdr:pic>
      <xdr:nvPicPr>
        <xdr:cNvPr id="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33875" y="1243965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54</xdr:row>
      <xdr:rowOff>0</xdr:rowOff>
    </xdr:from>
    <xdr:to>
      <xdr:col>3</xdr:col>
      <xdr:colOff>13335</xdr:colOff>
      <xdr:row>54</xdr:row>
      <xdr:rowOff>11430</xdr:rowOff>
    </xdr:to>
    <xdr:pic>
      <xdr:nvPicPr>
        <xdr:cNvPr id="1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33875" y="1243965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54</xdr:row>
      <xdr:rowOff>0</xdr:rowOff>
    </xdr:from>
    <xdr:to>
      <xdr:col>3</xdr:col>
      <xdr:colOff>15240</xdr:colOff>
      <xdr:row>54</xdr:row>
      <xdr:rowOff>15240</xdr:rowOff>
    </xdr:to>
    <xdr:pic>
      <xdr:nvPicPr>
        <xdr:cNvPr id="2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33875" y="1243965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54</xdr:row>
      <xdr:rowOff>0</xdr:rowOff>
    </xdr:from>
    <xdr:to>
      <xdr:col>3</xdr:col>
      <xdr:colOff>15240</xdr:colOff>
      <xdr:row>54</xdr:row>
      <xdr:rowOff>15875</xdr:rowOff>
    </xdr:to>
    <xdr:pic>
      <xdr:nvPicPr>
        <xdr:cNvPr id="1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333875" y="1243965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1"/>
  <dimension ref="A1:Q60"/>
  <sheetViews>
    <sheetView tabSelected="1" workbookViewId="0">
      <selection activeCell="P53" sqref="P53"/>
    </sheetView>
  </sheetViews>
  <sheetFormatPr defaultColWidth="9" defaultRowHeight="18" customHeight="1"/>
  <cols>
    <col min="1" max="1" width="11.5" style="3" customWidth="1"/>
    <col min="2" max="2" width="36" style="1" customWidth="1"/>
    <col min="3" max="3" width="9.375" style="4" customWidth="1"/>
    <col min="4" max="4" width="21.625" style="4" customWidth="1"/>
    <col min="5" max="5" width="7.25" style="3" customWidth="1"/>
    <col min="6" max="6" width="5.125" style="3" customWidth="1"/>
    <col min="7" max="8" width="7.375" style="3" customWidth="1"/>
    <col min="9" max="9" width="11.5" style="3" customWidth="1"/>
    <col min="10" max="10" width="7.375" style="3" customWidth="1"/>
    <col min="11" max="11" width="9.625" style="3" customWidth="1"/>
    <col min="12" max="12" width="17" style="3" customWidth="1"/>
    <col min="13" max="16384" width="9" style="1"/>
  </cols>
  <sheetData>
    <row r="1" s="1" customFormat="1" ht="25.5" spans="1:17">
      <c r="A1" s="5" t="s">
        <v>0</v>
      </c>
      <c r="B1" s="6"/>
      <c r="C1" s="7"/>
      <c r="D1" s="7"/>
      <c r="E1" s="6"/>
      <c r="F1" s="6"/>
      <c r="G1" s="6"/>
      <c r="H1" s="6"/>
      <c r="I1" s="6"/>
      <c r="J1" s="6"/>
      <c r="K1" s="6"/>
      <c r="L1" s="6"/>
      <c r="M1" s="3"/>
      <c r="N1" s="3"/>
      <c r="O1" s="3"/>
    </row>
    <row r="2" customHeight="1" spans="1:17">
      <c r="A2" s="8" t="s">
        <v>1</v>
      </c>
      <c r="B2" s="8"/>
      <c r="C2" s="9" t="s">
        <v>2</v>
      </c>
      <c r="D2" s="9"/>
      <c r="E2" s="8"/>
      <c r="F2" s="8"/>
      <c r="G2" s="8" t="s">
        <v>3</v>
      </c>
      <c r="H2" s="8"/>
      <c r="I2" s="8"/>
      <c r="J2" s="8"/>
      <c r="K2" s="8" t="s">
        <v>4</v>
      </c>
      <c r="L2" s="8"/>
      <c r="M2" s="3"/>
      <c r="N2" s="3"/>
      <c r="O2" s="3"/>
    </row>
    <row r="3" customHeight="1" spans="1:17">
      <c r="A3" s="8"/>
      <c r="B3" s="8"/>
      <c r="C3" s="9"/>
      <c r="D3" s="9"/>
      <c r="E3" s="8"/>
      <c r="F3" s="8"/>
      <c r="G3" s="8"/>
      <c r="H3" s="8"/>
      <c r="I3" s="8"/>
      <c r="J3" s="8"/>
      <c r="K3" s="10" t="s">
        <v>5</v>
      </c>
      <c r="L3" s="8"/>
      <c r="M3" s="3"/>
      <c r="N3" s="3"/>
      <c r="O3" s="3"/>
    </row>
    <row r="4" s="1" customFormat="1" customHeight="1" spans="1:17">
      <c r="A4" s="8" t="s">
        <v>6</v>
      </c>
      <c r="B4" s="8" t="s">
        <v>7</v>
      </c>
      <c r="C4" s="9" t="s">
        <v>8</v>
      </c>
      <c r="D4" s="9" t="s">
        <v>9</v>
      </c>
      <c r="E4" s="11" t="s">
        <v>10</v>
      </c>
      <c r="F4" s="12" t="s">
        <v>11</v>
      </c>
      <c r="G4" s="8" t="s">
        <v>12</v>
      </c>
      <c r="H4" s="8"/>
      <c r="I4" s="8" t="s">
        <v>13</v>
      </c>
      <c r="J4" s="8"/>
      <c r="K4" s="8" t="s">
        <v>14</v>
      </c>
      <c r="L4" s="8" t="s">
        <v>15</v>
      </c>
      <c r="M4" s="3"/>
      <c r="N4" s="3"/>
      <c r="O4" s="3"/>
    </row>
    <row r="5" s="1" customFormat="1" customHeight="1" spans="1:17">
      <c r="A5" s="8"/>
      <c r="B5" s="8"/>
      <c r="C5" s="9"/>
      <c r="D5" s="9"/>
      <c r="E5" s="11"/>
      <c r="F5" s="12"/>
      <c r="G5" s="8" t="s">
        <v>16</v>
      </c>
      <c r="H5" s="8" t="s">
        <v>17</v>
      </c>
      <c r="I5" s="8" t="s">
        <v>18</v>
      </c>
      <c r="J5" s="8" t="s">
        <v>19</v>
      </c>
      <c r="K5" s="8"/>
      <c r="L5" s="8"/>
      <c r="M5" s="3"/>
      <c r="N5" s="3"/>
      <c r="O5" s="3"/>
    </row>
    <row r="6" s="1" customFormat="1" customHeight="1" spans="1:17">
      <c r="A6" s="13">
        <v>1</v>
      </c>
      <c r="B6" s="28" t="s">
        <v>20</v>
      </c>
      <c r="C6" s="28" t="s">
        <v>21</v>
      </c>
      <c r="D6" s="28" t="s">
        <v>22</v>
      </c>
      <c r="E6" s="13">
        <v>594</v>
      </c>
      <c r="F6" s="28" t="s">
        <v>23</v>
      </c>
      <c r="G6" s="14">
        <v>586</v>
      </c>
      <c r="H6" s="14"/>
      <c r="I6" s="14"/>
      <c r="J6" s="8"/>
      <c r="K6" s="8" t="inlineStr">
        <is>
          <t>2028-12-15</t>
        </is>
      </c>
      <c r="L6" s="8">
        <v>5349</v>
      </c>
      <c r="M6" s="3"/>
      <c r="N6" s="3"/>
      <c r="O6" s="3"/>
    </row>
    <row r="7" s="2" customFormat="1" customHeight="1" spans="1:17">
      <c r="A7" s="15"/>
      <c r="B7" s="15"/>
      <c r="C7" s="15"/>
      <c r="D7" s="15"/>
      <c r="E7" s="15"/>
      <c r="F7" s="15"/>
      <c r="G7" s="16"/>
      <c r="H7" s="16">
        <v>8</v>
      </c>
      <c r="I7" s="14"/>
      <c r="J7" s="8"/>
      <c r="K7" s="8" t="inlineStr">
        <is>
          <t>2028-12-15</t>
        </is>
      </c>
      <c r="L7" s="8">
        <v>5349</v>
      </c>
      <c r="M7" s="17" t="s">
        <v>24</v>
      </c>
      <c r="N7" s="17" t="s">
        <v>25</v>
      </c>
      <c r="O7" s="17" t="str">
        <f>_xlfn.DISPIMG("ID_69CFBBA2AC80470EB339EB63D71CC1E0",1)</f>
        <v>=DISPIMG("ID_69CFBBA2AC80470EB339EB63D71CC1E0",1)</v>
      </c>
      <c r="P7" s="2" t="str">
        <f>_xlfn.DISPIMG("ID_0309045F96E64FB5B8A6747A65C6008B",1)</f>
        <v>=DISPIMG("ID_0309045F96E64FB5B8A6747A65C6008B",1)</v>
      </c>
      <c r="Q7" s="2" t="str">
        <f>_xlfn.DISPIMG("ID_2B6D656DEDE6409C97F33F34BFCC724C",1)</f>
        <v>=DISPIMG("ID_2B6D656DEDE6409C97F33F34BFCC724C",1)</v>
      </c>
    </row>
    <row r="8" s="2" customFormat="1" customHeight="1" spans="1:17">
      <c r="A8" s="18">
        <v>2</v>
      </c>
      <c r="B8" s="29" t="s">
        <v>26</v>
      </c>
      <c r="C8" s="29" t="s">
        <v>27</v>
      </c>
      <c r="D8" s="29" t="s">
        <v>28</v>
      </c>
      <c r="E8" s="19">
        <v>1166</v>
      </c>
      <c r="F8" s="29" t="s">
        <v>23</v>
      </c>
      <c r="G8" s="16"/>
      <c r="H8" s="16"/>
      <c r="I8" s="14"/>
      <c r="J8" s="8">
        <v>1166</v>
      </c>
      <c r="K8" s="8"/>
      <c r="L8" s="8"/>
      <c r="M8" s="17"/>
      <c r="N8" s="17"/>
      <c r="O8" s="17"/>
    </row>
    <row r="9" s="2" customFormat="1" customHeight="1" spans="1:17">
      <c r="A9" s="18">
        <v>3</v>
      </c>
      <c r="B9" s="29" t="s">
        <v>29</v>
      </c>
      <c r="C9" s="29" t="s">
        <v>27</v>
      </c>
      <c r="D9" s="29" t="s">
        <v>30</v>
      </c>
      <c r="E9" s="19">
        <v>1166</v>
      </c>
      <c r="F9" s="29" t="s">
        <v>23</v>
      </c>
      <c r="G9" s="16"/>
      <c r="H9" s="16"/>
      <c r="I9" s="14"/>
      <c r="J9" s="8">
        <v>1166</v>
      </c>
      <c r="K9" s="8"/>
      <c r="L9" s="8"/>
      <c r="M9" s="17"/>
      <c r="N9" s="17"/>
      <c r="O9" s="17"/>
    </row>
    <row r="10" s="2" customFormat="1" customHeight="1" spans="1:17">
      <c r="A10" s="18">
        <v>4</v>
      </c>
      <c r="B10" s="29" t="s">
        <v>31</v>
      </c>
      <c r="C10" s="29" t="s">
        <v>27</v>
      </c>
      <c r="D10" s="29" t="s">
        <v>32</v>
      </c>
      <c r="E10" s="19">
        <v>100</v>
      </c>
      <c r="F10" s="29" t="s">
        <v>23</v>
      </c>
      <c r="G10" s="16">
        <v>100</v>
      </c>
      <c r="H10" s="16"/>
      <c r="I10" s="8"/>
      <c r="J10" s="8"/>
      <c r="K10" s="8" t="inlineStr">
        <is>
          <t>2029-02-01</t>
        </is>
      </c>
      <c r="L10" s="8" t="s">
        <v>33</v>
      </c>
      <c r="M10" s="17"/>
      <c r="N10" s="17"/>
      <c r="O10" s="17"/>
    </row>
    <row r="11" s="2" customFormat="1" customHeight="1" spans="1:17">
      <c r="A11" s="13">
        <v>5</v>
      </c>
      <c r="B11" s="28" t="s">
        <v>34</v>
      </c>
      <c r="C11" s="28" t="s">
        <v>27</v>
      </c>
      <c r="D11" s="28" t="s">
        <v>35</v>
      </c>
      <c r="E11" s="13">
        <v>200</v>
      </c>
      <c r="F11" s="28" t="s">
        <v>23</v>
      </c>
      <c r="G11" s="16">
        <v>197</v>
      </c>
      <c r="H11" s="16"/>
      <c r="I11" s="8"/>
      <c r="J11" s="8"/>
      <c r="K11" s="8"/>
      <c r="L11" s="8" t="s">
        <v>36</v>
      </c>
      <c r="M11" s="17"/>
      <c r="N11" s="17"/>
      <c r="O11" s="17"/>
    </row>
    <row r="12" s="2" customFormat="1" customHeight="1" spans="1:17">
      <c r="A12" s="15"/>
      <c r="B12" s="15"/>
      <c r="C12" s="15"/>
      <c r="D12" s="15"/>
      <c r="E12" s="15"/>
      <c r="F12" s="15"/>
      <c r="G12" s="16"/>
      <c r="H12" s="16">
        <v>3</v>
      </c>
      <c r="I12" s="8"/>
      <c r="J12" s="8"/>
      <c r="K12" s="8"/>
      <c r="L12" s="8" t="s">
        <v>36</v>
      </c>
      <c r="M12" s="17" t="s">
        <v>24</v>
      </c>
      <c r="N12" s="17" t="s">
        <v>25</v>
      </c>
      <c r="O12" s="17" t="str">
        <f>_xlfn.DISPIMG("ID_6A798877F4FC4C99969EAE15A042D43D",1)</f>
        <v>=DISPIMG("ID_6A798877F4FC4C99969EAE15A042D43D",1)</v>
      </c>
    </row>
    <row r="13" s="2" customFormat="1" customHeight="1" spans="1:17">
      <c r="A13" s="13">
        <v>6</v>
      </c>
      <c r="B13" s="28" t="s">
        <v>37</v>
      </c>
      <c r="C13" s="28" t="s">
        <v>27</v>
      </c>
      <c r="D13" s="28" t="s">
        <v>38</v>
      </c>
      <c r="E13" s="13">
        <v>550</v>
      </c>
      <c r="F13" s="28" t="s">
        <v>23</v>
      </c>
      <c r="G13" s="16">
        <v>304</v>
      </c>
      <c r="H13" s="16"/>
      <c r="I13" s="8"/>
      <c r="J13" s="8"/>
      <c r="K13" s="8"/>
      <c r="L13" s="8" t="s">
        <v>39</v>
      </c>
      <c r="M13" s="17"/>
      <c r="N13" s="17"/>
      <c r="O13" s="17"/>
    </row>
    <row r="14" s="2" customFormat="1" customHeight="1" spans="1:17">
      <c r="A14" s="20"/>
      <c r="B14" s="20"/>
      <c r="C14" s="20"/>
      <c r="D14" s="20"/>
      <c r="E14" s="20"/>
      <c r="F14" s="20"/>
      <c r="G14" s="16"/>
      <c r="H14" s="16">
        <v>1</v>
      </c>
      <c r="I14" s="8"/>
      <c r="J14" s="8"/>
      <c r="K14" s="8"/>
      <c r="L14" s="8" t="s">
        <v>39</v>
      </c>
      <c r="M14" s="17" t="s">
        <v>40</v>
      </c>
      <c r="N14" s="17" t="s">
        <v>41</v>
      </c>
      <c r="O14" s="17" t="str">
        <f>_xlfn.DISPIMG("ID_FA9A0AA284F9454381F70566C89E8DB6",1)</f>
        <v>=DISPIMG("ID_FA9A0AA284F9454381F70566C89E8DB6",1)</v>
      </c>
    </row>
    <row r="15" s="2" customFormat="1" customHeight="1" spans="1:17">
      <c r="A15" s="20"/>
      <c r="B15" s="20"/>
      <c r="C15" s="20"/>
      <c r="D15" s="20"/>
      <c r="E15" s="20"/>
      <c r="F15" s="20"/>
      <c r="G15" s="16"/>
      <c r="H15" s="16">
        <v>15</v>
      </c>
      <c r="I15" s="8"/>
      <c r="J15" s="8"/>
      <c r="K15" s="8"/>
      <c r="L15" s="8" t="s">
        <v>39</v>
      </c>
      <c r="M15" s="17" t="s">
        <v>24</v>
      </c>
      <c r="N15" s="17"/>
      <c r="O15" s="17" t="str">
        <f>_xlfn.DISPIMG("ID_AE309DD078264FD4A78234743073077A",1)</f>
        <v>=DISPIMG("ID_AE309DD078264FD4A78234743073077A",1)</v>
      </c>
    </row>
    <row r="16" s="2" customFormat="1" customHeight="1" spans="1:17">
      <c r="A16" s="20"/>
      <c r="B16" s="20"/>
      <c r="C16" s="20"/>
      <c r="D16" s="20"/>
      <c r="E16" s="20"/>
      <c r="F16" s="20"/>
      <c r="G16" s="16">
        <v>156</v>
      </c>
      <c r="H16" s="16"/>
      <c r="I16" s="8"/>
      <c r="J16" s="8"/>
      <c r="K16" s="8" t="inlineStr">
        <is>
          <t>2029-02-01</t>
        </is>
      </c>
      <c r="L16" s="8" t="s">
        <v>33</v>
      </c>
      <c r="M16" s="17"/>
      <c r="N16" s="17"/>
      <c r="O16" s="17"/>
    </row>
    <row r="17" s="2" customFormat="1" customHeight="1" spans="1:16">
      <c r="A17" s="20"/>
      <c r="B17" s="20"/>
      <c r="C17" s="20"/>
      <c r="D17" s="20"/>
      <c r="E17" s="20"/>
      <c r="F17" s="20"/>
      <c r="G17" s="16"/>
      <c r="H17" s="16">
        <v>10</v>
      </c>
      <c r="I17" s="8"/>
      <c r="J17" s="8"/>
      <c r="K17" s="8" t="inlineStr">
        <is>
          <t>2029-02-01</t>
        </is>
      </c>
      <c r="L17" s="8" t="s">
        <v>33</v>
      </c>
      <c r="M17" s="17" t="s">
        <v>24</v>
      </c>
      <c r="N17" s="17" t="s">
        <v>25</v>
      </c>
      <c r="O17" s="17" t="str">
        <f>_xlfn.DISPIMG("ID_D5E4AB5E651C46128AD4FE82C277C7EC",1)</f>
        <v>=DISPIMG("ID_D5E4AB5E651C46128AD4FE82C277C7EC",1)</v>
      </c>
    </row>
    <row r="18" s="2" customFormat="1" customHeight="1" spans="1:16">
      <c r="A18" s="20"/>
      <c r="B18" s="20"/>
      <c r="C18" s="20"/>
      <c r="D18" s="20"/>
      <c r="E18" s="20"/>
      <c r="F18" s="20"/>
      <c r="G18" s="16">
        <v>22</v>
      </c>
      <c r="H18" s="16"/>
      <c r="I18" s="8"/>
      <c r="J18" s="8"/>
      <c r="K18" s="8"/>
      <c r="L18" s="8" t="s">
        <v>42</v>
      </c>
      <c r="M18" s="17"/>
      <c r="N18" s="17"/>
      <c r="O18" s="17"/>
    </row>
    <row r="19" s="2" customFormat="1" customHeight="1" spans="1:16">
      <c r="A19" s="20"/>
      <c r="B19" s="20"/>
      <c r="C19" s="20"/>
      <c r="D19" s="20"/>
      <c r="E19" s="20"/>
      <c r="F19" s="20"/>
      <c r="G19" s="16"/>
      <c r="H19" s="16">
        <v>2</v>
      </c>
      <c r="I19" s="8"/>
      <c r="J19" s="8"/>
      <c r="K19" s="8"/>
      <c r="L19" s="8" t="s">
        <v>42</v>
      </c>
      <c r="M19" s="17" t="s">
        <v>24</v>
      </c>
      <c r="N19" s="17" t="s">
        <v>25</v>
      </c>
      <c r="O19" s="17" t="str">
        <f>_xlfn.DISPIMG("ID_3E10C5DC965748D7A34D6D5CB88FC255",1)</f>
        <v>=DISPIMG("ID_3E10C5DC965748D7A34D6D5CB88FC255",1)</v>
      </c>
    </row>
    <row r="20" s="2" customFormat="1" customHeight="1" spans="1:16">
      <c r="A20" s="20"/>
      <c r="B20" s="20"/>
      <c r="C20" s="20"/>
      <c r="D20" s="20"/>
      <c r="E20" s="20"/>
      <c r="F20" s="20"/>
      <c r="G20" s="16">
        <v>19</v>
      </c>
      <c r="H20" s="16"/>
      <c r="I20" s="8"/>
      <c r="J20" s="8"/>
      <c r="K20" s="8"/>
      <c r="L20" s="8" t="s">
        <v>43</v>
      </c>
      <c r="M20" s="17"/>
      <c r="N20" s="17"/>
      <c r="O20" s="17"/>
    </row>
    <row r="21" s="2" customFormat="1" customHeight="1" spans="1:16">
      <c r="A21" s="20"/>
      <c r="B21" s="20"/>
      <c r="C21" s="20"/>
      <c r="D21" s="20"/>
      <c r="E21" s="20"/>
      <c r="F21" s="20"/>
      <c r="G21" s="16"/>
      <c r="H21" s="16">
        <v>1</v>
      </c>
      <c r="I21" s="8"/>
      <c r="J21" s="8"/>
      <c r="K21" s="8"/>
      <c r="L21" s="8" t="s">
        <v>43</v>
      </c>
      <c r="M21" s="17" t="s">
        <v>41</v>
      </c>
      <c r="N21" s="17"/>
      <c r="O21" s="17"/>
    </row>
    <row r="22" s="2" customFormat="1" customHeight="1" spans="1:16">
      <c r="A22" s="20"/>
      <c r="B22" s="20"/>
      <c r="C22" s="20"/>
      <c r="D22" s="20"/>
      <c r="E22" s="20"/>
      <c r="F22" s="20"/>
      <c r="G22" s="16">
        <v>19</v>
      </c>
      <c r="H22" s="16"/>
      <c r="I22" s="8"/>
      <c r="J22" s="8"/>
      <c r="K22" s="8"/>
      <c r="L22" s="8" t="s">
        <v>36</v>
      </c>
      <c r="M22" s="17"/>
      <c r="N22" s="17"/>
      <c r="O22" s="17"/>
    </row>
    <row r="23" s="2" customFormat="1" customHeight="1" spans="1:16">
      <c r="A23" s="15"/>
      <c r="B23" s="15"/>
      <c r="C23" s="15"/>
      <c r="D23" s="15"/>
      <c r="E23" s="15"/>
      <c r="F23" s="15"/>
      <c r="G23" s="16"/>
      <c r="H23" s="16">
        <v>1</v>
      </c>
      <c r="I23" s="8"/>
      <c r="J23" s="8"/>
      <c r="K23" s="8"/>
      <c r="L23" s="8" t="s">
        <v>36</v>
      </c>
      <c r="M23" s="17" t="s">
        <v>41</v>
      </c>
      <c r="N23" s="17"/>
      <c r="O23" s="17"/>
    </row>
    <row r="24" s="2" customFormat="1" customHeight="1" spans="1:16">
      <c r="A24" s="13">
        <v>7</v>
      </c>
      <c r="B24" s="28" t="s">
        <v>44</v>
      </c>
      <c r="C24" s="28" t="s">
        <v>27</v>
      </c>
      <c r="D24" s="28" t="s">
        <v>45</v>
      </c>
      <c r="E24" s="13">
        <v>120</v>
      </c>
      <c r="F24" s="28" t="s">
        <v>23</v>
      </c>
      <c r="G24" s="16">
        <v>85</v>
      </c>
      <c r="H24" s="16"/>
      <c r="I24" s="8"/>
      <c r="J24" s="8"/>
      <c r="K24" s="8"/>
      <c r="L24" s="8" t="s">
        <v>46</v>
      </c>
      <c r="M24" s="17"/>
      <c r="N24" s="17"/>
      <c r="O24" s="17"/>
    </row>
    <row r="25" s="2" customFormat="1" customHeight="1" spans="1:16">
      <c r="A25" s="15"/>
      <c r="B25" s="15"/>
      <c r="C25" s="15"/>
      <c r="D25" s="15"/>
      <c r="E25" s="15"/>
      <c r="F25" s="15"/>
      <c r="G25" s="16">
        <v>35</v>
      </c>
      <c r="H25" s="16"/>
      <c r="I25" s="8"/>
      <c r="J25" s="8"/>
      <c r="K25" s="8"/>
      <c r="L25" s="8" t="s">
        <v>47</v>
      </c>
      <c r="M25" s="17"/>
      <c r="N25" s="17"/>
      <c r="O25" s="17"/>
    </row>
    <row r="26" s="2" customFormat="1" customHeight="1" spans="1:16">
      <c r="A26" s="13">
        <v>8</v>
      </c>
      <c r="B26" s="28" t="s">
        <v>48</v>
      </c>
      <c r="C26" s="28" t="s">
        <v>27</v>
      </c>
      <c r="D26" s="28" t="s">
        <v>49</v>
      </c>
      <c r="E26" s="13">
        <v>610</v>
      </c>
      <c r="F26" s="28" t="s">
        <v>23</v>
      </c>
      <c r="G26" s="16">
        <v>589</v>
      </c>
      <c r="H26" s="16"/>
      <c r="I26" s="8"/>
      <c r="J26" s="8"/>
      <c r="K26" s="8" t="inlineStr">
        <is>
          <t>2028-03-27</t>
        </is>
      </c>
      <c r="L26" s="8" t="s">
        <v>50</v>
      </c>
      <c r="M26" s="17"/>
      <c r="N26" s="17"/>
      <c r="O26" s="17"/>
    </row>
    <row r="27" s="2" customFormat="1" customHeight="1" spans="1:16">
      <c r="A27" s="15"/>
      <c r="B27" s="15"/>
      <c r="C27" s="15"/>
      <c r="D27" s="15"/>
      <c r="E27" s="15"/>
      <c r="F27" s="15"/>
      <c r="G27" s="16">
        <v>21</v>
      </c>
      <c r="H27" s="16"/>
      <c r="I27" s="8"/>
      <c r="J27" s="8"/>
      <c r="K27" s="8"/>
      <c r="L27" s="8" t="s">
        <v>51</v>
      </c>
      <c r="M27" s="17"/>
      <c r="N27" s="17"/>
      <c r="O27" s="17"/>
    </row>
    <row r="28" s="2" customFormat="1" customHeight="1" spans="1:16">
      <c r="A28" s="13">
        <v>9</v>
      </c>
      <c r="B28" s="28" t="s">
        <v>52</v>
      </c>
      <c r="C28" s="28" t="s">
        <v>27</v>
      </c>
      <c r="D28" s="28" t="s">
        <v>53</v>
      </c>
      <c r="E28" s="13">
        <v>275</v>
      </c>
      <c r="F28" s="28" t="s">
        <v>23</v>
      </c>
      <c r="G28" s="16">
        <v>274</v>
      </c>
      <c r="H28" s="16"/>
      <c r="I28" s="8"/>
      <c r="J28" s="8"/>
      <c r="K28" s="8" t="inlineStr">
        <is>
          <t>2028-12-31</t>
        </is>
      </c>
      <c r="L28" s="8" t="s">
        <v>54</v>
      </c>
      <c r="M28" s="17"/>
      <c r="N28" s="17"/>
      <c r="O28" s="17"/>
    </row>
    <row r="29" s="2" customFormat="1" customHeight="1" spans="1:16">
      <c r="A29" s="15"/>
      <c r="B29" s="15"/>
      <c r="C29" s="15"/>
      <c r="D29" s="15"/>
      <c r="E29" s="15"/>
      <c r="F29" s="15"/>
      <c r="G29" s="16"/>
      <c r="H29" s="16">
        <v>1</v>
      </c>
      <c r="I29" s="8"/>
      <c r="J29" s="8"/>
      <c r="K29" s="8" t="inlineStr">
        <is>
          <t>2028-12-31</t>
        </is>
      </c>
      <c r="L29" s="8" t="s">
        <v>54</v>
      </c>
      <c r="M29" s="17" t="s">
        <v>40</v>
      </c>
      <c r="N29" s="17" t="s">
        <v>41</v>
      </c>
      <c r="O29" s="17" t="str">
        <f>_xlfn.DISPIMG("ID_227D0B2BD08E48FF9BDB25B6DA626400",1)</f>
        <v>=DISPIMG("ID_227D0B2BD08E48FF9BDB25B6DA626400",1)</v>
      </c>
    </row>
    <row r="30" s="2" customFormat="1" customHeight="1" spans="1:16">
      <c r="A30" s="13">
        <v>10</v>
      </c>
      <c r="B30" s="28" t="s">
        <v>55</v>
      </c>
      <c r="C30" s="28" t="s">
        <v>27</v>
      </c>
      <c r="D30" s="28" t="s">
        <v>56</v>
      </c>
      <c r="E30" s="13">
        <v>900</v>
      </c>
      <c r="F30" s="28" t="s">
        <v>23</v>
      </c>
      <c r="G30" s="16">
        <v>893</v>
      </c>
      <c r="H30" s="16"/>
      <c r="I30" s="8"/>
      <c r="J30" s="8"/>
      <c r="K30" s="8" t="inlineStr">
        <is>
          <t>2029-01-31</t>
        </is>
      </c>
      <c r="L30" s="8" t="s">
        <v>57</v>
      </c>
      <c r="M30" s="17"/>
      <c r="N30" s="17"/>
      <c r="O30" s="21" t="s">
        <v>58</v>
      </c>
      <c r="P30" s="2" t="str">
        <f>_xlfn.DISPIMG("ID_DD314111723A417180E5C67056D374FA",1)</f>
        <v>=DISPIMG("ID_DD314111723A417180E5C67056D374FA",1)</v>
      </c>
    </row>
    <row r="31" s="2" customFormat="1" customHeight="1" spans="1:16">
      <c r="A31" s="20"/>
      <c r="B31" s="20"/>
      <c r="C31" s="20"/>
      <c r="D31" s="20"/>
      <c r="E31" s="20"/>
      <c r="F31" s="20"/>
      <c r="G31" s="16"/>
      <c r="H31" s="16">
        <v>1</v>
      </c>
      <c r="I31" s="8"/>
      <c r="J31" s="8"/>
      <c r="K31" s="8" t="inlineStr">
        <is>
          <t>2029-01-31</t>
        </is>
      </c>
      <c r="L31" s="8" t="s">
        <v>57</v>
      </c>
      <c r="M31" s="17" t="s">
        <v>59</v>
      </c>
      <c r="N31" s="17" t="s">
        <v>41</v>
      </c>
      <c r="O31" s="21"/>
      <c r="P31" s="2" t="str">
        <f>_xlfn.DISPIMG("ID_0FB3AF32447A48A193CE8B1B6754025F",1)</f>
        <v>=DISPIMG("ID_0FB3AF32447A48A193CE8B1B6754025F",1)</v>
      </c>
    </row>
    <row r="32" s="2" customFormat="1" customHeight="1" spans="1:16">
      <c r="A32" s="15"/>
      <c r="B32" s="15"/>
      <c r="C32" s="15"/>
      <c r="D32" s="15"/>
      <c r="E32" s="15"/>
      <c r="F32" s="15"/>
      <c r="G32" s="16"/>
      <c r="H32" s="16"/>
      <c r="I32" s="8"/>
      <c r="J32" s="8">
        <v>6</v>
      </c>
      <c r="K32" s="8"/>
      <c r="L32" s="8"/>
      <c r="M32" s="17"/>
      <c r="N32" s="17"/>
      <c r="O32" s="21"/>
    </row>
    <row r="33" s="2" customFormat="1" customHeight="1" spans="1:17">
      <c r="A33" s="22">
        <v>11</v>
      </c>
      <c r="B33" s="30" t="s">
        <v>60</v>
      </c>
      <c r="C33" s="30" t="s">
        <v>27</v>
      </c>
      <c r="D33" s="30" t="s">
        <v>61</v>
      </c>
      <c r="E33" s="22">
        <v>277</v>
      </c>
      <c r="F33" s="30" t="s">
        <v>23</v>
      </c>
      <c r="G33" s="16">
        <v>275</v>
      </c>
      <c r="H33" s="16"/>
      <c r="I33" s="8"/>
      <c r="J33" s="8"/>
      <c r="K33" s="8" t="inlineStr">
        <is>
          <t>2028-08-01</t>
        </is>
      </c>
      <c r="L33" s="21" t="s">
        <v>62</v>
      </c>
      <c r="M33" s="17"/>
      <c r="N33" s="17"/>
      <c r="O33" s="21" t="s">
        <v>58</v>
      </c>
      <c r="Q33" s="2" t="str">
        <f>_xlfn.DISPIMG("ID_FFCFFCC443D24BC28E9219B08B036470",1)</f>
        <v>=DISPIMG("ID_FFCFFCC443D24BC28E9219B08B036470",1)</v>
      </c>
    </row>
    <row r="34" s="2" customFormat="1" customHeight="1" spans="1:17">
      <c r="A34" s="23"/>
      <c r="B34" s="23"/>
      <c r="C34" s="23"/>
      <c r="D34" s="23"/>
      <c r="E34" s="23"/>
      <c r="F34" s="23"/>
      <c r="G34" s="16"/>
      <c r="H34" s="16">
        <v>2</v>
      </c>
      <c r="I34" s="8"/>
      <c r="J34" s="8"/>
      <c r="K34" s="8" t="inlineStr">
        <is>
          <t>2028-08-01</t>
        </is>
      </c>
      <c r="L34" s="21" t="s">
        <v>62</v>
      </c>
      <c r="M34" s="17" t="s">
        <v>24</v>
      </c>
      <c r="N34" s="17" t="s">
        <v>25</v>
      </c>
      <c r="O34" s="21"/>
      <c r="P34" s="2" t="str">
        <f>_xlfn.DISPIMG("ID_E6D4B37149DB441E85DEFF523EE1A140",1)</f>
        <v>=DISPIMG("ID_E6D4B37149DB441E85DEFF523EE1A140",1)</v>
      </c>
      <c r="Q34" s="2" t="str">
        <f>_xlfn.DISPIMG("ID_E27DBCA603B34B6189EB3417BF508AEF",1)</f>
        <v>=DISPIMG("ID_E27DBCA603B34B6189EB3417BF508AEF",1)</v>
      </c>
    </row>
    <row r="35" s="2" customFormat="1" customHeight="1" spans="1:17">
      <c r="A35" s="23"/>
      <c r="B35" s="23"/>
      <c r="C35" s="23"/>
      <c r="D35" s="23"/>
      <c r="E35" s="23"/>
      <c r="F35" s="23"/>
      <c r="G35" s="16"/>
      <c r="H35" s="16"/>
      <c r="I35" s="8">
        <v>944</v>
      </c>
      <c r="J35" s="8"/>
      <c r="K35" s="8" t="inlineStr">
        <is>
          <t>2028-09-01</t>
        </is>
      </c>
      <c r="L35" s="8" t="s">
        <v>63</v>
      </c>
      <c r="M35" s="17"/>
      <c r="N35" s="17"/>
      <c r="O35" s="21"/>
    </row>
    <row r="36" s="2" customFormat="1" customHeight="1" spans="1:17">
      <c r="A36" s="24"/>
      <c r="B36" s="24"/>
      <c r="C36" s="24"/>
      <c r="D36" s="24"/>
      <c r="E36" s="24"/>
      <c r="F36" s="24"/>
      <c r="G36" s="16"/>
      <c r="H36" s="16"/>
      <c r="I36" s="8">
        <v>5</v>
      </c>
      <c r="J36" s="8"/>
      <c r="K36" s="8" t="inlineStr">
        <is>
          <t>2028-09-01</t>
        </is>
      </c>
      <c r="L36" s="8" t="s">
        <v>63</v>
      </c>
      <c r="M36" s="17" t="s">
        <v>24</v>
      </c>
      <c r="N36" s="17" t="s">
        <v>25</v>
      </c>
      <c r="O36" s="21"/>
    </row>
    <row r="37" s="2" customFormat="1" customHeight="1" spans="1:17">
      <c r="A37" s="8">
        <v>12</v>
      </c>
      <c r="B37" s="29" t="s">
        <v>64</v>
      </c>
      <c r="C37" s="29" t="s">
        <v>27</v>
      </c>
      <c r="D37" s="29" t="s">
        <v>65</v>
      </c>
      <c r="E37" s="19">
        <v>949</v>
      </c>
      <c r="F37" s="29" t="s">
        <v>23</v>
      </c>
      <c r="G37" s="16"/>
      <c r="H37" s="16"/>
      <c r="I37" s="8"/>
      <c r="J37" s="8">
        <v>949</v>
      </c>
      <c r="K37" s="8"/>
      <c r="L37" s="8"/>
      <c r="M37" s="17"/>
      <c r="N37" s="17"/>
      <c r="O37" s="17"/>
    </row>
    <row r="38" s="2" customFormat="1" customHeight="1" spans="1:17">
      <c r="A38" s="8">
        <v>13</v>
      </c>
      <c r="B38" s="29" t="s">
        <v>66</v>
      </c>
      <c r="C38" s="29" t="s">
        <v>27</v>
      </c>
      <c r="D38" s="29" t="s">
        <v>67</v>
      </c>
      <c r="E38" s="19">
        <v>100</v>
      </c>
      <c r="F38" s="29" t="s">
        <v>23</v>
      </c>
      <c r="G38" s="16">
        <v>100</v>
      </c>
      <c r="H38" s="16"/>
      <c r="I38" s="8"/>
      <c r="J38" s="8"/>
      <c r="K38" s="8"/>
      <c r="L38" s="8" t="s">
        <v>68</v>
      </c>
      <c r="M38" s="17"/>
      <c r="N38" s="17"/>
      <c r="O38" s="17"/>
    </row>
    <row r="39" s="2" customFormat="1" customHeight="1" spans="1:17">
      <c r="A39" s="22">
        <v>14</v>
      </c>
      <c r="B39" s="30" t="s">
        <v>69</v>
      </c>
      <c r="C39" s="30" t="s">
        <v>27</v>
      </c>
      <c r="D39" s="30" t="s">
        <v>70</v>
      </c>
      <c r="E39" s="22">
        <v>100</v>
      </c>
      <c r="F39" s="30" t="s">
        <v>23</v>
      </c>
      <c r="G39" s="16">
        <v>46</v>
      </c>
      <c r="H39" s="16"/>
      <c r="I39" s="8"/>
      <c r="J39" s="8"/>
      <c r="K39" s="8"/>
      <c r="L39" s="8" t="s">
        <v>71</v>
      </c>
      <c r="M39" s="17"/>
      <c r="N39" s="17"/>
      <c r="O39" s="17"/>
    </row>
    <row r="40" s="2" customFormat="1" customHeight="1" spans="1:17">
      <c r="A40" s="24"/>
      <c r="B40" s="24"/>
      <c r="C40" s="24"/>
      <c r="D40" s="24"/>
      <c r="E40" s="24"/>
      <c r="F40" s="24"/>
      <c r="G40" s="16">
        <v>54</v>
      </c>
      <c r="H40" s="16"/>
      <c r="I40" s="8"/>
      <c r="J40" s="8"/>
      <c r="K40" s="8"/>
      <c r="L40" s="8" t="s">
        <v>72</v>
      </c>
      <c r="M40" s="17"/>
      <c r="N40" s="17"/>
      <c r="O40" s="17"/>
    </row>
    <row r="41" s="2" customFormat="1" customHeight="1" spans="1:17">
      <c r="A41" s="22">
        <v>15</v>
      </c>
      <c r="B41" s="30" t="s">
        <v>73</v>
      </c>
      <c r="C41" s="30" t="s">
        <v>74</v>
      </c>
      <c r="D41" s="30" t="s">
        <v>75</v>
      </c>
      <c r="E41" s="22">
        <v>200</v>
      </c>
      <c r="F41" s="30" t="s">
        <v>23</v>
      </c>
      <c r="G41" s="16">
        <v>16</v>
      </c>
      <c r="H41" s="16"/>
      <c r="I41" s="8"/>
      <c r="J41" s="8"/>
      <c r="K41" s="8"/>
      <c r="L41" s="8" t="s">
        <v>76</v>
      </c>
      <c r="M41" s="17"/>
      <c r="N41" s="17"/>
      <c r="O41" s="17"/>
    </row>
    <row r="42" s="2" customFormat="1" customHeight="1" spans="1:17">
      <c r="A42" s="23"/>
      <c r="B42" s="23"/>
      <c r="C42" s="23"/>
      <c r="D42" s="23"/>
      <c r="E42" s="23"/>
      <c r="F42" s="23"/>
      <c r="G42" s="16"/>
      <c r="H42" s="16">
        <v>1</v>
      </c>
      <c r="I42" s="8"/>
      <c r="J42" s="8"/>
      <c r="K42" s="8"/>
      <c r="L42" s="8" t="s">
        <v>76</v>
      </c>
      <c r="M42" s="17" t="s">
        <v>40</v>
      </c>
      <c r="N42" s="17" t="s">
        <v>41</v>
      </c>
      <c r="O42" s="17" t="str">
        <f>_xlfn.DISPIMG("ID_E53F6096569D4E09A5C71AC571B2674D",1)</f>
        <v>=DISPIMG("ID_E53F6096569D4E09A5C71AC571B2674D",1)</v>
      </c>
    </row>
    <row r="43" s="2" customFormat="1" customHeight="1" spans="1:17">
      <c r="A43" s="23"/>
      <c r="B43" s="23"/>
      <c r="C43" s="23"/>
      <c r="D43" s="23"/>
      <c r="E43" s="23"/>
      <c r="F43" s="23"/>
      <c r="G43" s="16">
        <v>17</v>
      </c>
      <c r="H43" s="16"/>
      <c r="I43" s="8"/>
      <c r="J43" s="8"/>
      <c r="K43" s="8"/>
      <c r="L43" s="8" t="s">
        <v>77</v>
      </c>
      <c r="M43" s="17"/>
      <c r="N43" s="17"/>
      <c r="O43" s="17"/>
    </row>
    <row r="44" s="2" customFormat="1" customHeight="1" spans="1:17">
      <c r="A44" s="23"/>
      <c r="B44" s="23"/>
      <c r="C44" s="23"/>
      <c r="D44" s="23"/>
      <c r="E44" s="23"/>
      <c r="F44" s="23"/>
      <c r="G44" s="16"/>
      <c r="H44" s="16">
        <v>1</v>
      </c>
      <c r="I44" s="8"/>
      <c r="J44" s="8"/>
      <c r="K44" s="8"/>
      <c r="L44" s="8" t="s">
        <v>77</v>
      </c>
      <c r="M44" s="17" t="s">
        <v>25</v>
      </c>
      <c r="N44" s="17"/>
      <c r="O44" s="17"/>
    </row>
    <row r="45" s="2" customFormat="1" customHeight="1" spans="1:17">
      <c r="A45" s="23"/>
      <c r="B45" s="23"/>
      <c r="C45" s="23"/>
      <c r="D45" s="23"/>
      <c r="E45" s="23"/>
      <c r="F45" s="23"/>
      <c r="G45" s="16">
        <v>162</v>
      </c>
      <c r="H45" s="16"/>
      <c r="I45" s="8"/>
      <c r="J45" s="8"/>
      <c r="K45" s="8"/>
      <c r="L45" s="8" t="s">
        <v>78</v>
      </c>
      <c r="M45" s="17"/>
      <c r="N45" s="17"/>
      <c r="O45" s="17"/>
    </row>
    <row r="46" s="2" customFormat="1" customHeight="1" spans="1:17">
      <c r="A46" s="23"/>
      <c r="B46" s="23"/>
      <c r="C46" s="23"/>
      <c r="D46" s="23"/>
      <c r="E46" s="23"/>
      <c r="F46" s="23"/>
      <c r="G46" s="16"/>
      <c r="H46" s="16">
        <v>1</v>
      </c>
      <c r="I46" s="8"/>
      <c r="J46" s="8"/>
      <c r="K46" s="8"/>
      <c r="L46" s="8" t="s">
        <v>78</v>
      </c>
      <c r="M46" s="17" t="s">
        <v>25</v>
      </c>
      <c r="N46" s="17"/>
      <c r="O46" s="17"/>
    </row>
    <row r="47" s="2" customFormat="1" customHeight="1" spans="1:17">
      <c r="A47" s="24"/>
      <c r="B47" s="24"/>
      <c r="C47" s="24"/>
      <c r="D47" s="24"/>
      <c r="E47" s="24"/>
      <c r="F47" s="24"/>
      <c r="G47" s="16"/>
      <c r="H47" s="16">
        <v>2</v>
      </c>
      <c r="I47" s="8"/>
      <c r="J47" s="8"/>
      <c r="K47" s="8"/>
      <c r="L47" s="8"/>
      <c r="M47" s="17" t="s">
        <v>79</v>
      </c>
      <c r="N47" s="17"/>
      <c r="O47" s="17" t="str">
        <f>_xlfn.DISPIMG("ID_30E1E999FC9A43EEBA7F6A31B13D233B",1)</f>
        <v>=DISPIMG("ID_30E1E999FC9A43EEBA7F6A31B13D233B",1)</v>
      </c>
    </row>
    <row r="48" s="2" customFormat="1" customHeight="1" spans="1:17">
      <c r="A48" s="8">
        <v>16</v>
      </c>
      <c r="B48" s="29" t="s">
        <v>80</v>
      </c>
      <c r="C48" s="29" t="s">
        <v>74</v>
      </c>
      <c r="D48" s="29" t="s">
        <v>81</v>
      </c>
      <c r="E48" s="19">
        <v>200</v>
      </c>
      <c r="F48" s="29" t="s">
        <v>23</v>
      </c>
      <c r="G48" s="16">
        <v>200</v>
      </c>
      <c r="H48" s="16"/>
      <c r="I48" s="8"/>
      <c r="J48" s="8"/>
      <c r="K48" s="8" t="inlineStr">
        <is>
          <t>2028-09-18</t>
        </is>
      </c>
      <c r="L48" s="8" t="s">
        <v>82</v>
      </c>
      <c r="M48" s="17"/>
      <c r="N48" s="17"/>
      <c r="O48" s="17"/>
    </row>
    <row r="49" s="2" customFormat="1" customHeight="1" spans="1:16">
      <c r="A49" s="22">
        <v>17</v>
      </c>
      <c r="B49" s="30" t="s">
        <v>83</v>
      </c>
      <c r="C49" s="30" t="s">
        <v>74</v>
      </c>
      <c r="D49" s="30" t="s">
        <v>84</v>
      </c>
      <c r="E49" s="22">
        <v>100</v>
      </c>
      <c r="F49" s="29" t="s">
        <v>23</v>
      </c>
      <c r="G49" s="16">
        <v>58</v>
      </c>
      <c r="H49" s="16"/>
      <c r="I49" s="8"/>
      <c r="J49" s="8"/>
      <c r="K49" s="8"/>
      <c r="L49" s="8">
        <v>26033102</v>
      </c>
      <c r="M49" s="17"/>
      <c r="N49" s="17"/>
      <c r="O49" s="17"/>
    </row>
    <row r="50" s="2" customFormat="1" customHeight="1" spans="1:16">
      <c r="A50" s="24"/>
      <c r="B50" s="24"/>
      <c r="C50" s="24"/>
      <c r="D50" s="24"/>
      <c r="E50" s="24"/>
      <c r="F50" s="14"/>
      <c r="G50" s="16">
        <v>42</v>
      </c>
      <c r="H50" s="16"/>
      <c r="I50" s="8"/>
      <c r="J50" s="8"/>
      <c r="K50" s="8"/>
      <c r="L50" s="8">
        <v>25290802</v>
      </c>
      <c r="M50" s="17"/>
      <c r="N50" s="17"/>
      <c r="O50" s="17"/>
    </row>
    <row r="51" s="2" customFormat="1" customHeight="1" spans="1:16">
      <c r="A51" s="22"/>
      <c r="B51" s="22"/>
      <c r="C51" s="22" t="s">
        <v>85</v>
      </c>
      <c r="D51" s="22" t="s">
        <v>86</v>
      </c>
      <c r="E51" s="22">
        <v>1166</v>
      </c>
      <c r="F51" s="22"/>
      <c r="G51" s="21"/>
      <c r="H51" s="16"/>
      <c r="I51" s="16">
        <v>1145</v>
      </c>
      <c r="J51" s="8"/>
      <c r="K51" s="8"/>
      <c r="L51" s="8">
        <v>32825</v>
      </c>
      <c r="M51" s="17"/>
      <c r="N51" s="17"/>
      <c r="O51" s="17" t="str">
        <f>_xlfn.DISPIMG("ID_1E2712E001364089B0980FD4944C907E",1)</f>
        <v>=DISPIMG("ID_1E2712E001364089B0980FD4944C907E",1)</v>
      </c>
    </row>
    <row r="52" s="2" customFormat="1" customHeight="1" spans="1:16">
      <c r="A52" s="23"/>
      <c r="B52" s="23"/>
      <c r="C52" s="23"/>
      <c r="D52" s="23"/>
      <c r="E52" s="23"/>
      <c r="F52" s="23"/>
      <c r="G52" s="16"/>
      <c r="H52" s="21"/>
      <c r="I52" s="16">
        <v>12</v>
      </c>
      <c r="J52" s="8"/>
      <c r="K52" s="8"/>
      <c r="L52" s="8">
        <v>32825</v>
      </c>
      <c r="M52" s="17" t="s">
        <v>87</v>
      </c>
      <c r="N52" s="17"/>
      <c r="O52" s="17" t="str">
        <f>_xlfn.DISPIMG("ID_2C48BE29F813454C871507860A3DD666",1)</f>
        <v>=DISPIMG("ID_2C48BE29F813454C871507860A3DD666",1)</v>
      </c>
      <c r="P52" s="2" t="str">
        <f>_xlfn.DISPIMG("ID_89727A98D3B144AFB49B6D476B517A70",1)</f>
        <v>=DISPIMG("ID_89727A98D3B144AFB49B6D476B517A70",1)</v>
      </c>
    </row>
    <row r="53" s="2" customFormat="1" customHeight="1" spans="1:16">
      <c r="A53" s="23"/>
      <c r="B53" s="23"/>
      <c r="C53" s="23"/>
      <c r="D53" s="23"/>
      <c r="E53" s="23"/>
      <c r="F53" s="23"/>
      <c r="G53" s="16"/>
      <c r="H53" s="21"/>
      <c r="I53" s="16">
        <v>7</v>
      </c>
      <c r="J53" s="8"/>
      <c r="K53" s="8"/>
      <c r="L53" s="8">
        <v>32825</v>
      </c>
      <c r="M53" s="17" t="s">
        <v>24</v>
      </c>
      <c r="N53" s="17" t="s">
        <v>25</v>
      </c>
      <c r="O53" s="17" t="str">
        <f>_xlfn.DISPIMG("ID_FCF9CC5F116B4DAC8F6F8C917EEFE0C7",1)</f>
        <v>=DISPIMG("ID_FCF9CC5F116B4DAC8F6F8C917EEFE0C7",1)</v>
      </c>
      <c r="P53" s="2" t="str">
        <f>_xlfn.DISPIMG("ID_718B0DC955BC48D3981D15773C910DD7",1)</f>
        <v>=DISPIMG("ID_718B0DC955BC48D3981D15773C910DD7",1)</v>
      </c>
    </row>
    <row r="54" s="2" customFormat="1" customHeight="1" spans="1:16">
      <c r="A54" s="24"/>
      <c r="B54" s="24"/>
      <c r="C54" s="24"/>
      <c r="D54" s="24"/>
      <c r="E54" s="24"/>
      <c r="F54" s="24"/>
      <c r="G54" s="16"/>
      <c r="H54" s="21"/>
      <c r="I54" s="16">
        <v>2</v>
      </c>
      <c r="J54" s="8"/>
      <c r="K54" s="8"/>
      <c r="L54" s="8">
        <v>24231</v>
      </c>
      <c r="M54" s="17" t="s">
        <v>88</v>
      </c>
      <c r="N54" s="17" t="s">
        <v>25</v>
      </c>
      <c r="O54" s="17" t="str">
        <f>_xlfn.DISPIMG("ID_1AC1C68C2BA748B388FF33C0EC7C8735",1)</f>
        <v>=DISPIMG("ID_1AC1C68C2BA748B388FF33C0EC7C8735",1)</v>
      </c>
    </row>
    <row r="55" s="2" customFormat="1" customHeight="1" spans="1:16">
      <c r="A55" s="8" t="s">
        <v>89</v>
      </c>
      <c r="B55" s="8"/>
      <c r="C55" s="9"/>
      <c r="D55" s="25"/>
      <c r="E55" s="16">
        <f>SUM(E6:E49)</f>
        <v>7607</v>
      </c>
      <c r="F55" s="14"/>
      <c r="G55" s="16">
        <f>SUM(G6:G54)</f>
        <v>4270</v>
      </c>
      <c r="H55" s="16">
        <f>SUM(H6:H54)</f>
        <v>50</v>
      </c>
      <c r="I55" s="8">
        <f>SUM(I7:I54)</f>
        <v>2115</v>
      </c>
      <c r="J55" s="8">
        <f>SUM(J7:J54)</f>
        <v>3287</v>
      </c>
      <c r="K55" s="8"/>
      <c r="L55" s="8"/>
      <c r="M55" s="17"/>
      <c r="N55" s="17"/>
      <c r="O55" s="17"/>
    </row>
    <row r="56" s="1" customFormat="1" customHeight="1" spans="1:16">
      <c r="A56" s="8"/>
      <c r="B56" s="8"/>
      <c r="C56" s="9"/>
      <c r="D56" s="25"/>
      <c r="E56" s="16"/>
      <c r="F56" s="14"/>
      <c r="G56" s="16"/>
      <c r="H56" s="16"/>
      <c r="I56" s="8" t="s">
        <v>90</v>
      </c>
      <c r="J56" s="8">
        <v>0</v>
      </c>
      <c r="K56" s="8"/>
      <c r="L56" s="8"/>
      <c r="M56" s="3"/>
      <c r="N56" s="3"/>
      <c r="O56" s="3"/>
    </row>
    <row r="57" customHeight="1" spans="1:16">
      <c r="A57" s="8" t="s">
        <v>91</v>
      </c>
      <c r="B57" s="8" t="s">
        <v>92</v>
      </c>
      <c r="C57" s="8"/>
      <c r="D57" s="25"/>
      <c r="E57" s="8"/>
      <c r="F57" s="8"/>
      <c r="G57" s="8"/>
      <c r="H57" s="8"/>
      <c r="I57" s="8"/>
      <c r="J57" s="8"/>
      <c r="K57" s="8"/>
      <c r="L57" s="8"/>
      <c r="M57" s="3"/>
      <c r="N57" s="3"/>
      <c r="O57" s="3"/>
    </row>
    <row r="58" s="1" customFormat="1" customHeight="1" spans="1:16">
      <c r="A58" s="26" t="s">
        <v>93</v>
      </c>
      <c r="B58" s="26"/>
      <c r="C58" s="26"/>
      <c r="D58" s="26"/>
      <c r="E58" s="26"/>
      <c r="F58" s="26"/>
      <c r="G58" s="26"/>
      <c r="H58" s="26"/>
      <c r="I58" s="26"/>
      <c r="J58" s="8"/>
      <c r="K58" s="8"/>
      <c r="L58" s="8"/>
      <c r="M58" s="3"/>
      <c r="N58" s="3"/>
      <c r="O58" s="3"/>
    </row>
    <row r="59" s="1" customFormat="1" customHeight="1" spans="1:16">
      <c r="A59" s="8" t="s">
        <v>94</v>
      </c>
      <c r="B59" s="8"/>
      <c r="C59" s="8"/>
      <c r="D59" s="8"/>
      <c r="E59" s="8"/>
      <c r="F59" s="8"/>
      <c r="G59" s="8"/>
      <c r="H59" s="8"/>
      <c r="I59" s="8"/>
      <c r="J59" s="8"/>
      <c r="K59" s="8"/>
      <c r="L59" s="8"/>
      <c r="M59" s="3"/>
      <c r="N59" s="3"/>
      <c r="O59" s="3"/>
    </row>
    <row r="60" customHeight="1" spans="1:16">
      <c r="A60" s="14" t="s">
        <v>95</v>
      </c>
      <c r="B60" s="14"/>
      <c r="C60" s="27"/>
      <c r="D60" s="27"/>
      <c r="E60" s="14"/>
      <c r="F60" s="14"/>
      <c r="G60" s="14"/>
      <c r="H60" s="14"/>
      <c r="I60" s="14"/>
      <c r="J60" s="14"/>
      <c r="K60" s="14"/>
      <c r="L60" s="14"/>
      <c r="M60" s="3"/>
      <c r="N60" s="3"/>
      <c r="O60" s="3"/>
    </row>
  </sheetData>
  <mergeCells count="102">
    <mergeCell ref="A1:L1"/>
    <mergeCell ref="K2:L2"/>
    <mergeCell ref="K3:L3"/>
    <mergeCell ref="G4:H4"/>
    <mergeCell ref="I4:J4"/>
    <mergeCell ref="A58:I58"/>
    <mergeCell ref="A60:L60"/>
    <mergeCell ref="A4:A5"/>
    <mergeCell ref="A6:A7"/>
    <mergeCell ref="A11:A12"/>
    <mergeCell ref="A13:A23"/>
    <mergeCell ref="A24:A25"/>
    <mergeCell ref="A26:A27"/>
    <mergeCell ref="A28:A29"/>
    <mergeCell ref="A30:A32"/>
    <mergeCell ref="A33:A36"/>
    <mergeCell ref="A39:A40"/>
    <mergeCell ref="A41:A47"/>
    <mergeCell ref="A49:A50"/>
    <mergeCell ref="A51:A54"/>
    <mergeCell ref="A55:A56"/>
    <mergeCell ref="B4:B5"/>
    <mergeCell ref="B6:B7"/>
    <mergeCell ref="B11:B12"/>
    <mergeCell ref="B13:B23"/>
    <mergeCell ref="B24:B25"/>
    <mergeCell ref="B26:B27"/>
    <mergeCell ref="B28:B29"/>
    <mergeCell ref="B30:B32"/>
    <mergeCell ref="B33:B36"/>
    <mergeCell ref="B39:B40"/>
    <mergeCell ref="B41:B47"/>
    <mergeCell ref="B49:B50"/>
    <mergeCell ref="B51:B54"/>
    <mergeCell ref="B55:B56"/>
    <mergeCell ref="C4:C5"/>
    <mergeCell ref="C6:C7"/>
    <mergeCell ref="C11:C12"/>
    <mergeCell ref="C13:C23"/>
    <mergeCell ref="C24:C25"/>
    <mergeCell ref="C26:C27"/>
    <mergeCell ref="C28:C29"/>
    <mergeCell ref="C30:C32"/>
    <mergeCell ref="C33:C36"/>
    <mergeCell ref="C39:C40"/>
    <mergeCell ref="C41:C47"/>
    <mergeCell ref="C49:C50"/>
    <mergeCell ref="C51:C54"/>
    <mergeCell ref="C55:C56"/>
    <mergeCell ref="D4:D5"/>
    <mergeCell ref="D6:D7"/>
    <mergeCell ref="D11:D12"/>
    <mergeCell ref="D13:D23"/>
    <mergeCell ref="D24:D25"/>
    <mergeCell ref="D26:D27"/>
    <mergeCell ref="D28:D29"/>
    <mergeCell ref="D30:D32"/>
    <mergeCell ref="D33:D36"/>
    <mergeCell ref="D39:D40"/>
    <mergeCell ref="D41:D47"/>
    <mergeCell ref="D49:D50"/>
    <mergeCell ref="D51:D54"/>
    <mergeCell ref="D55:D56"/>
    <mergeCell ref="E4:E5"/>
    <mergeCell ref="E6:E7"/>
    <mergeCell ref="E11:E12"/>
    <mergeCell ref="E13:E23"/>
    <mergeCell ref="E24:E25"/>
    <mergeCell ref="E26:E27"/>
    <mergeCell ref="E28:E29"/>
    <mergeCell ref="E30:E32"/>
    <mergeCell ref="E33:E36"/>
    <mergeCell ref="E39:E40"/>
    <mergeCell ref="E41:E47"/>
    <mergeCell ref="E49:E50"/>
    <mergeCell ref="E51:E54"/>
    <mergeCell ref="E55:E56"/>
    <mergeCell ref="F4:F5"/>
    <mergeCell ref="F6:F7"/>
    <mergeCell ref="F11:F12"/>
    <mergeCell ref="F13:F23"/>
    <mergeCell ref="F24:F25"/>
    <mergeCell ref="F26:F27"/>
    <mergeCell ref="F28:F29"/>
    <mergeCell ref="F30:F32"/>
    <mergeCell ref="F33:F36"/>
    <mergeCell ref="F39:F40"/>
    <mergeCell ref="F41:F47"/>
    <mergeCell ref="F51:F54"/>
    <mergeCell ref="F55:F56"/>
    <mergeCell ref="G55:G56"/>
    <mergeCell ref="H55:H56"/>
    <mergeCell ref="K4:K5"/>
    <mergeCell ref="K55:K56"/>
    <mergeCell ref="L4:L5"/>
    <mergeCell ref="L55:L56"/>
    <mergeCell ref="O30:O32"/>
    <mergeCell ref="O33:O36"/>
    <mergeCell ref="A2:B3"/>
    <mergeCell ref="C2:F3"/>
    <mergeCell ref="G2:J3"/>
    <mergeCell ref="J58:L59"/>
  </mergeCells>
  <pageMargins left="0.0777777777777778" right="0.118055555555556" top="0.313888888888889" bottom="0.432638888888889" header="0.313888888888889" footer="0.235416666666667"/>
  <pageSetup paperSize="9" scale="87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yolo</cp:lastModifiedBy>
  <dcterms:created xsi:type="dcterms:W3CDTF">2006-09-16T00:00:00Z</dcterms:created>
  <cp:lastPrinted>2019-02-14T07:31:00Z</cp:lastPrinted>
  <dcterms:modified xsi:type="dcterms:W3CDTF">2026-07-05T11:58:21Z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KSOReadingLayout">
    <vt:bool>true</vt:bool>
  </property>
  <property fmtid="{D5CDD505-2E9C-101B-9397-08002B2CF9AE}" pid="4" name="ICV">
    <vt:lpwstr>17F33940B833442982B183F8B4A5AEB4_13</vt:lpwstr>
  </property>
  <property fmtid="{D5CDD505-2E9C-101B-9397-08002B2CF9AE}" pid="5" name="CalculationRule">
    <vt:i4>0</vt:i4>
  </property>
</Properties>
</file>