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8.png" ContentType="image/png"/>
  <Override PartName="/xl/media/image12.png" ContentType="image/png"/>
  <Override PartName="/xl/media/image7.png" ContentType="image/png"/>
  <Override PartName="/xl/media/image11.png" ContentType="image/png"/>
  <Override PartName="/xl/media/image19.png" ContentType="image/png"/>
  <Override PartName="/xl/media/image1.png" ContentType="image/png"/>
  <Override PartName="/xl/media/image18.png" ContentType="image/png"/>
  <Override PartName="/xl/media/image17.png" ContentType="image/png"/>
  <Override PartName="/xl/media/image16.png" ContentType="image/png"/>
  <Override PartName="/xl/media/image15.png" ContentType="image/png"/>
  <Override PartName="/xl/media/image14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理货报告!$A$5:$AC$103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<sst xmlns="http://schemas.openxmlformats.org/spreadsheetml/2006/main" count="414" uniqueCount="195">
  <si>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</si>
  <si>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</si>
  <si>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292520261000044889</t>
    </r>
  </si>
  <si>
    <t xml:space="preserve">货物到仓时间：</t>
  </si>
  <si>
    <t xml:space="preserve">20260827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</si>
  <si>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12641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</si>
  <si>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FOC00000068689707</t>
    </r>
  </si>
  <si>
    <t xml:space="preserve">理货日期：</t>
  </si>
  <si>
    <t xml:space="preserve">汇总</t>
  </si>
  <si>
    <t xml:space="preserve">SKU:30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</si>
  <si>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13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</si>
  <si>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</si>
  <si>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</si>
  <si>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</si>
  <si>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</si>
  <si>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</si>
  <si>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</si>
  <si>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</si>
  <si>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</si>
  <si>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</si>
  <si>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</si>
  <si>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</si>
  <si>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</si>
  <si>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</si>
  <si>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</si>
  <si>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</si>
  <si>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</si>
  <si>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</si>
  <si>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Jo Malone London/</t>
    </r>
    <r>
      <rPr>
        <sz val="10"/>
        <rFont val="宋体"/>
        <family val="0"/>
        <charset val="134"/>
      </rPr>
      <t xml:space="preserve">祖玛珑 英国梨与小苍兰身体乳 </t>
    </r>
    <r>
      <rPr>
        <sz val="10"/>
        <rFont val="Microsoft YaHei"/>
        <family val="2"/>
        <charset val="134"/>
      </rPr>
      <t xml:space="preserve">250ml</t>
    </r>
  </si>
  <si>
    <t xml:space="preserve">690251040377</t>
  </si>
  <si>
    <t xml:space="preserve">B36</t>
  </si>
  <si>
    <t xml:space="preserve">115-260819-120C</t>
  </si>
  <si>
    <t xml:space="preserve">C36</t>
  </si>
  <si>
    <r>
      <rPr>
        <sz val="10"/>
        <rFont val="Microsoft YaHei"/>
        <family val="2"/>
        <charset val="134"/>
      </rPr>
      <t xml:space="preserve">Estee Lauder </t>
    </r>
    <r>
      <rPr>
        <sz val="10"/>
        <rFont val="宋体"/>
        <family val="0"/>
        <charset val="134"/>
      </rPr>
      <t xml:space="preserve">雅诗兰黛 原生液 </t>
    </r>
    <r>
      <rPr>
        <sz val="10"/>
        <rFont val="Microsoft YaHei"/>
        <family val="2"/>
        <charset val="134"/>
      </rPr>
      <t xml:space="preserve">200ml</t>
    </r>
  </si>
  <si>
    <t xml:space="preserve">887167488786</t>
  </si>
  <si>
    <t xml:space="preserve">/</t>
  </si>
  <si>
    <t xml:space="preserve">AA5</t>
  </si>
  <si>
    <t xml:space="preserve">CA5</t>
  </si>
  <si>
    <t xml:space="preserve">H16</t>
  </si>
  <si>
    <t xml:space="preserve">BA5</t>
  </si>
  <si>
    <r>
      <rPr>
        <sz val="10"/>
        <color rgb="FF000000"/>
        <rFont val="Microsoft YaHei"/>
        <family val="2"/>
        <charset val="134"/>
      </rPr>
      <t xml:space="preserve">Biotherm </t>
    </r>
    <r>
      <rPr>
        <sz val="10"/>
        <color rgb="FF000000"/>
        <rFont val="宋体"/>
        <family val="0"/>
        <charset val="134"/>
      </rPr>
      <t xml:space="preserve">碧欧泉 男士御尊三件套（洁面膏 </t>
    </r>
    <r>
      <rPr>
        <sz val="10"/>
        <color rgb="FF000000"/>
        <rFont val="Microsoft YaHei"/>
        <family val="2"/>
        <charset val="134"/>
      </rPr>
      <t xml:space="preserve">125ml+</t>
    </r>
    <r>
      <rPr>
        <sz val="10"/>
        <color rgb="FF000000"/>
        <rFont val="宋体"/>
        <family val="0"/>
        <charset val="134"/>
      </rPr>
      <t xml:space="preserve">爽肤露 </t>
    </r>
    <r>
      <rPr>
        <sz val="10"/>
        <color rgb="FF000000"/>
        <rFont val="Microsoft YaHei"/>
        <family val="2"/>
        <charset val="134"/>
      </rPr>
      <t xml:space="preserve">200ml+</t>
    </r>
    <r>
      <rPr>
        <sz val="10"/>
        <color rgb="FF000000"/>
        <rFont val="宋体"/>
        <family val="0"/>
        <charset val="134"/>
      </rPr>
      <t xml:space="preserve">紧肤乳 </t>
    </r>
    <r>
      <rPr>
        <sz val="10"/>
        <color rgb="FF000000"/>
        <rFont val="Microsoft YaHei"/>
        <family val="2"/>
        <charset val="134"/>
      </rPr>
      <t xml:space="preserve">100ml</t>
    </r>
    <r>
      <rPr>
        <sz val="10"/>
        <color rgb="FF000000"/>
        <rFont val="宋体"/>
        <family val="0"/>
        <charset val="134"/>
      </rPr>
      <t xml:space="preserve">）</t>
    </r>
  </si>
  <si>
    <r>
      <rPr>
        <sz val="10"/>
        <color rgb="FF000000"/>
        <rFont val="Times New Roman"/>
        <family val="1"/>
      </rPr>
      <t xml:space="preserve">4894374696466
</t>
    </r>
    <r>
      <rPr>
        <sz val="10"/>
        <color rgb="FF000000"/>
        <rFont val="宋体"/>
        <family val="0"/>
        <charset val="134"/>
      </rPr>
      <t xml:space="preserve">已虚拟入库</t>
    </r>
  </si>
  <si>
    <r>
      <rPr>
        <sz val="10"/>
        <color rgb="FF000000"/>
        <rFont val="Microsoft YaHei"/>
        <family val="2"/>
        <charset val="134"/>
      </rPr>
      <t xml:space="preserve">7WZ71K/</t>
    </r>
    <r>
      <rPr>
        <sz val="10"/>
        <color rgb="FF000000"/>
        <rFont val="宋体"/>
        <family val="0"/>
        <charset val="134"/>
      </rPr>
      <t xml:space="preserve">按箱理货</t>
    </r>
    <r>
      <rPr>
        <sz val="10"/>
        <color rgb="FF000000"/>
        <rFont val="Microsoft YaHei"/>
        <family val="2"/>
        <charset val="134"/>
      </rPr>
      <t xml:space="preserve">/</t>
    </r>
  </si>
  <si>
    <t xml:space="preserve">优先理货200，按箱理货，托唛SY-WF260818009，子唛MAH07 NO.3</t>
  </si>
  <si>
    <r>
      <rPr>
        <sz val="10"/>
        <color rgb="FF000000"/>
        <rFont val="Microsoft YaHei"/>
        <family val="2"/>
        <charset val="134"/>
      </rPr>
      <t xml:space="preserve">7WZ91K/</t>
    </r>
    <r>
      <rPr>
        <sz val="10"/>
        <color rgb="FF000000"/>
        <rFont val="宋体"/>
        <family val="0"/>
        <charset val="134"/>
      </rPr>
      <t xml:space="preserve">按箱理货</t>
    </r>
    <r>
      <rPr>
        <sz val="10"/>
        <color rgb="FF000000"/>
        <rFont val="Microsoft YaHei"/>
        <family val="2"/>
        <charset val="134"/>
      </rPr>
      <t xml:space="preserve">/</t>
    </r>
  </si>
  <si>
    <r>
      <rPr>
        <sz val="10"/>
        <color rgb="FF000000"/>
        <rFont val="Microsoft YaHei"/>
        <family val="2"/>
        <charset val="134"/>
      </rPr>
      <t xml:space="preserve">7WZ70K/</t>
    </r>
    <r>
      <rPr>
        <sz val="10"/>
        <color rgb="FF000000"/>
        <rFont val="宋体"/>
        <family val="0"/>
        <charset val="134"/>
      </rPr>
      <t xml:space="preserve">按箱理货</t>
    </r>
    <r>
      <rPr>
        <sz val="10"/>
        <color rgb="FF000000"/>
        <rFont val="Microsoft YaHei"/>
        <family val="2"/>
        <charset val="134"/>
      </rPr>
      <t xml:space="preserve">/</t>
    </r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</si>
  <si>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红石榴洁面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</si>
  <si>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887167610606</t>
  </si>
  <si>
    <t xml:space="preserve">EC5</t>
  </si>
  <si>
    <t xml:space="preserve">DC5</t>
  </si>
  <si>
    <t xml:space="preserve">EA5</t>
  </si>
  <si>
    <t xml:space="preserve">GA5</t>
  </si>
  <si>
    <t xml:space="preserve">HC5</t>
  </si>
  <si>
    <t xml:space="preserve">KA5</t>
  </si>
  <si>
    <t xml:space="preserve">DA5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</si>
  <si>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浓缩精华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</si>
  <si>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747930131663</t>
  </si>
  <si>
    <t xml:space="preserve">D46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</si>
  <si>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</si>
  <si>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多元赋活精华水 </t>
    </r>
    <r>
      <rPr>
        <sz val="10"/>
        <color rgb="FF000000"/>
        <rFont val="Microsoft YaHei"/>
        <family val="2"/>
        <charset val="134"/>
      </rPr>
      <t xml:space="preserve">2024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</si>
  <si>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3666057215919</t>
  </si>
  <si>
    <t xml:space="preserve">0527288</t>
  </si>
  <si>
    <t xml:space="preserve">115-260819-122C</t>
  </si>
  <si>
    <t xml:space="preserve">0523342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</si>
  <si>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三檀面部护理油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</si>
  <si>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3666057030994</t>
  </si>
  <si>
    <t xml:space="preserve">0548021</t>
  </si>
  <si>
    <t xml:space="preserve">0608159</t>
  </si>
  <si>
    <t xml:space="preserve">0522077</t>
  </si>
  <si>
    <t xml:space="preserve">0531033</t>
  </si>
  <si>
    <t xml:space="preserve">0523159</t>
  </si>
  <si>
    <t xml:space="preserve">0536231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</si>
  <si>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舒缓泡沫洁面乳 粉色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</si>
  <si>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3666057216480</t>
  </si>
  <si>
    <t xml:space="preserve">0521018</t>
  </si>
  <si>
    <t xml:space="preserve">0510152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</si>
  <si>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双萃精华轻盈版 九代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</si>
  <si>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3666057300448</t>
  </si>
  <si>
    <t xml:space="preserve">0535056</t>
  </si>
  <si>
    <t xml:space="preserve">0541057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</si>
  <si>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保湿棉花籽洁面乳 黄色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</si>
  <si>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3666057216503</t>
  </si>
  <si>
    <t xml:space="preserve">0508257</t>
  </si>
  <si>
    <t xml:space="preserve">轻微变形3</t>
  </si>
  <si>
    <t xml:space="preserve">0529154</t>
  </si>
  <si>
    <t xml:space="preserve">0531042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</si>
  <si>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弹簧乳液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</si>
  <si>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3666057272714</t>
  </si>
  <si>
    <t xml:space="preserve">0544071</t>
  </si>
  <si>
    <t xml:space="preserve">0542135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</si>
  <si>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孕期两件套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抚纹霜 </t>
    </r>
    <r>
      <rPr>
        <sz val="10"/>
        <color rgb="FF000000"/>
        <rFont val="Microsoft YaHei"/>
        <family val="2"/>
        <charset val="134"/>
      </rPr>
      <t xml:space="preserve">175ml + </t>
    </r>
    <r>
      <rPr>
        <sz val="10"/>
        <color rgb="FF000000"/>
        <rFont val="宋体"/>
        <family val="0"/>
        <charset val="134"/>
      </rPr>
      <t xml:space="preserve">护理油 </t>
    </r>
    <r>
      <rPr>
        <sz val="10"/>
        <color rgb="FF000000"/>
        <rFont val="Microsoft YaHei"/>
        <family val="2"/>
        <charset val="134"/>
      </rPr>
      <t xml:space="preserve">100ml )</t>
    </r>
  </si>
  <si>
    <t xml:space="preserve">3666057356667</t>
  </si>
  <si>
    <t xml:space="preserve">0609187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</si>
  <si>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多元赋活粉色乳液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</si>
  <si>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3666057177644</t>
  </si>
  <si>
    <t xml:space="preserve">0527039</t>
  </si>
  <si>
    <t xml:space="preserve">0508290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</si>
  <si>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透亮美白水 清爽型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</si>
  <si>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3666057333057</t>
  </si>
  <si>
    <t xml:space="preserve">0614055</t>
  </si>
  <si>
    <t xml:space="preserve">0613200</t>
  </si>
  <si>
    <t xml:space="preserve">变形1</t>
  </si>
  <si>
    <t xml:space="preserve">0606389</t>
  </si>
  <si>
    <t xml:space="preserve">0613199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</si>
  <si>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透亮美白乳液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</si>
  <si>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3666057333095</t>
  </si>
  <si>
    <t xml:space="preserve">0606382</t>
  </si>
  <si>
    <t xml:space="preserve">严重破损变形1+变形脏污1+破损1</t>
  </si>
  <si>
    <t xml:space="preserve">0615041</t>
  </si>
  <si>
    <t xml:space="preserve">脏污1</t>
  </si>
  <si>
    <t xml:space="preserve">0606384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</si>
  <si>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乳木果 </t>
    </r>
    <r>
      <rPr>
        <sz val="10"/>
        <color rgb="FF000000"/>
        <rFont val="Microsoft YaHei"/>
        <family val="2"/>
        <charset val="134"/>
      </rPr>
      <t xml:space="preserve">20% </t>
    </r>
    <r>
      <rPr>
        <sz val="10"/>
        <color rgb="FF000000"/>
        <rFont val="宋体"/>
        <family val="0"/>
        <charset val="134"/>
      </rPr>
      <t xml:space="preserve">含量护手霜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</si>
  <si>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3253581784761</t>
  </si>
  <si>
    <t xml:space="preserve">1035136</t>
  </si>
  <si>
    <t xml:space="preserve">1014176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</si>
  <si>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琥珀卸妆油 </t>
    </r>
    <r>
      <rPr>
        <sz val="10"/>
        <color rgb="FF000000"/>
        <rFont val="Microsoft YaHei"/>
        <family val="2"/>
        <charset val="134"/>
      </rPr>
      <t xml:space="preserve">450ml</t>
    </r>
  </si>
  <si>
    <t xml:space="preserve">4936968814365</t>
  </si>
  <si>
    <t xml:space="preserve">78Z900</t>
  </si>
  <si>
    <t xml:space="preserve">增值开盒拧紧泵头，注意的 拧紧的时候看看是不是锁住状态</t>
  </si>
  <si>
    <t xml:space="preserve">78Z800</t>
  </si>
  <si>
    <t xml:space="preserve">78ZD01</t>
  </si>
  <si>
    <r>
      <rPr>
        <sz val="10"/>
        <color rgb="FF000000"/>
        <rFont val="Microsoft YaHei"/>
        <family val="2"/>
        <charset val="134"/>
      </rPr>
      <t xml:space="preserve">YSL </t>
    </r>
    <r>
      <rPr>
        <sz val="10"/>
        <color rgb="FF000000"/>
        <rFont val="宋体"/>
        <family val="0"/>
        <charset val="134"/>
      </rPr>
      <t xml:space="preserve">圣罗兰 恒久粉底液黑盖 </t>
    </r>
    <r>
      <rPr>
        <sz val="10"/>
        <color rgb="FF000000"/>
        <rFont val="Microsoft YaHei"/>
        <family val="2"/>
        <charset val="134"/>
      </rPr>
      <t xml:space="preserve">LC2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25ml</t>
    </r>
  </si>
  <si>
    <t xml:space="preserve">3614273537551</t>
  </si>
  <si>
    <t xml:space="preserve">40A300</t>
  </si>
  <si>
    <r>
      <rPr>
        <sz val="10"/>
        <color rgb="FF000000"/>
        <rFont val="Microsoft YaHei"/>
        <family val="2"/>
        <charset val="134"/>
      </rPr>
      <t xml:space="preserve">YSL </t>
    </r>
    <r>
      <rPr>
        <sz val="10"/>
        <color rgb="FF000000"/>
        <rFont val="宋体"/>
        <family val="0"/>
        <charset val="134"/>
      </rPr>
      <t xml:space="preserve">圣罗兰 恒久粉底液粉盖 </t>
    </r>
    <r>
      <rPr>
        <sz val="10"/>
        <color rgb="FF000000"/>
        <rFont val="Microsoft YaHei"/>
        <family val="2"/>
        <charset val="134"/>
      </rPr>
      <t xml:space="preserve">LN1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25ml</t>
    </r>
  </si>
  <si>
    <t xml:space="preserve">3614274403190</t>
  </si>
  <si>
    <t xml:space="preserve">40Z902</t>
  </si>
  <si>
    <r>
      <rPr>
        <sz val="10"/>
        <color rgb="FF000000"/>
        <rFont val="Microsoft YaHei"/>
        <family val="2"/>
        <charset val="134"/>
      </rPr>
      <t xml:space="preserve">L'OCCITANE </t>
    </r>
    <r>
      <rPr>
        <sz val="10"/>
        <color rgb="FF000000"/>
        <rFont val="宋体"/>
        <family val="0"/>
        <charset val="134"/>
      </rPr>
      <t xml:space="preserve">欧舒丹 护手霜六件套（乳木果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樱花 </t>
    </r>
    <r>
      <rPr>
        <sz val="10"/>
        <color rgb="FF000000"/>
        <rFont val="Microsoft YaHei"/>
        <family val="2"/>
        <charset val="134"/>
      </rPr>
      <t xml:space="preserve">30ml*2+</t>
    </r>
    <r>
      <rPr>
        <sz val="10"/>
        <color rgb="FF000000"/>
        <rFont val="宋体"/>
        <family val="0"/>
        <charset val="134"/>
      </rPr>
      <t xml:space="preserve">玫瑰 </t>
    </r>
    <r>
      <rPr>
        <sz val="10"/>
        <color rgb="FF000000"/>
        <rFont val="Microsoft YaHei"/>
        <family val="2"/>
        <charset val="134"/>
      </rPr>
      <t xml:space="preserve">30ml*2</t>
    </r>
    <r>
      <rPr>
        <sz val="10"/>
        <color rgb="FF000000"/>
        <rFont val="宋体"/>
        <family val="0"/>
        <charset val="134"/>
      </rPr>
      <t xml:space="preserve">）</t>
    </r>
  </si>
  <si>
    <t xml:space="preserve">3253581787472</t>
  </si>
  <si>
    <t xml:space="preserve">1425395</t>
  </si>
  <si>
    <t xml:space="preserve">变形2</t>
  </si>
  <si>
    <r>
      <rPr>
        <sz val="10"/>
        <color rgb="FF000000"/>
        <rFont val="Microsoft YaHei"/>
        <family val="2"/>
        <charset val="134"/>
      </rPr>
      <t xml:space="preserve">YSL </t>
    </r>
    <r>
      <rPr>
        <sz val="10"/>
        <color rgb="FF000000"/>
        <rFont val="宋体"/>
        <family val="0"/>
        <charset val="134"/>
      </rPr>
      <t xml:space="preserve">圣罗兰 夜皇后调皮精华水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</si>
  <si>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3614273862967</t>
  </si>
  <si>
    <t xml:space="preserve">40ZN6U/</t>
  </si>
  <si>
    <t xml:space="preserve">115-260819-124C</t>
  </si>
  <si>
    <t xml:space="preserve">优先理货200托唛SY-WF260818010 </t>
  </si>
  <si>
    <r>
      <rPr>
        <sz val="10"/>
        <color rgb="FF000000"/>
        <rFont val="Times New Roman"/>
        <family val="1"/>
      </rPr>
      <t xml:space="preserve">3614273862967
</t>
    </r>
    <r>
      <rPr>
        <sz val="10"/>
        <color rgb="FF000000"/>
        <rFont val="宋体"/>
        <family val="0"/>
        <charset val="134"/>
      </rPr>
      <t xml:space="preserve">已上架</t>
    </r>
  </si>
  <si>
    <t xml:space="preserve">40A11U/</t>
  </si>
  <si>
    <t xml:space="preserve">200已上架</t>
  </si>
  <si>
    <t xml:space="preserve">40A12U/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</si>
  <si>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智妍滋润面霜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</si>
  <si>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887167539525</t>
  </si>
  <si>
    <t xml:space="preserve">D65</t>
  </si>
  <si>
    <t xml:space="preserve">115-260819-126C</t>
  </si>
  <si>
    <t xml:space="preserve">磨损9</t>
  </si>
  <si>
    <t xml:space="preserve">A75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</si>
  <si>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塑颜精雕面霜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</si>
  <si>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4936968887734</t>
  </si>
  <si>
    <t xml:space="preserve">78ZD2Z</t>
  </si>
  <si>
    <t xml:space="preserve">115-260819-128C</t>
  </si>
  <si>
    <t xml:space="preserve">78ZD4Z</t>
  </si>
  <si>
    <t xml:space="preserve">78ZD3Z</t>
  </si>
  <si>
    <t xml:space="preserve">变形6</t>
  </si>
  <si>
    <t xml:space="preserve">B85</t>
  </si>
  <si>
    <t xml:space="preserve">Nars 娜斯 超方瓶粉底液 L1.5色号 30ml</t>
  </si>
  <si>
    <t xml:space="preserve">194251149158</t>
  </si>
  <si>
    <t xml:space="preserve">6022HG</t>
  </si>
  <si>
    <t xml:space="preserve">Nars 娜斯 超方瓶粉底液 L0.5色号 30ml</t>
  </si>
  <si>
    <t xml:space="preserve">194251149165</t>
  </si>
  <si>
    <t xml:space="preserve">6114MG</t>
  </si>
  <si>
    <t xml:space="preserve">Shu-uemura 植村秀 小方瓶粉底液 584号色 2.0版35ml</t>
  </si>
  <si>
    <t xml:space="preserve">4936968877919</t>
  </si>
  <si>
    <t xml:space="preserve">78Z001</t>
  </si>
  <si>
    <t xml:space="preserve">78Z200</t>
  </si>
  <si>
    <t xml:space="preserve">78Z101</t>
  </si>
  <si>
    <t xml:space="preserve">Nars 娜斯 超方瓶粉底液 L1色号 30ml</t>
  </si>
  <si>
    <t xml:space="preserve">194251070360</t>
  </si>
  <si>
    <t xml:space="preserve">6028OG</t>
  </si>
  <si>
    <t xml:space="preserve">5267OG</t>
  </si>
  <si>
    <t xml:space="preserve">Shu-uemura 植村秀 琥珀卸妆油 450ml</t>
  </si>
  <si>
    <t xml:space="preserve">78A100</t>
  </si>
  <si>
    <t xml:space="preserve">78Z703</t>
  </si>
  <si>
    <t xml:space="preserve">78Z704</t>
  </si>
  <si>
    <t xml:space="preserve">78Z702</t>
  </si>
  <si>
    <t xml:space="preserve">CPB 肌肤之钥 日夜乳三件套2026版 ( 日乳 125ml + 夜乳 125ml + 精华水 170ml )</t>
  </si>
  <si>
    <t xml:space="preserve">8885021096933</t>
  </si>
  <si>
    <t xml:space="preserve">5353D5</t>
  </si>
  <si>
    <r>
      <rPr>
        <sz val="11"/>
        <color rgb="FF000000"/>
        <rFont val="宋体"/>
        <family val="0"/>
        <charset val="134"/>
      </rPr>
      <t xml:space="preserve">轻变形磨损97+效期模糊轻变形磨损3</t>
    </r>
    <r>
      <rPr>
        <sz val="11"/>
        <color rgb="FFFF0000"/>
        <rFont val="宋体"/>
        <family val="0"/>
        <charset val="134"/>
      </rPr>
      <t xml:space="preserve">+轻变形磨损鉴定残外盒无封口内物无塑封1</t>
    </r>
  </si>
  <si>
    <t xml:space="preserve">5274R5</t>
  </si>
  <si>
    <t xml:space="preserve">轻变形磨损鉴定残外盒无封口内物无塑封1</t>
  </si>
  <si>
    <t xml:space="preserve">5300R5</t>
  </si>
  <si>
    <r>
      <rPr>
        <sz val="11"/>
        <color rgb="FF000000"/>
        <rFont val="宋体"/>
        <family val="0"/>
        <charset val="134"/>
      </rPr>
      <t xml:space="preserve">轻变形磨损76+</t>
    </r>
    <r>
      <rPr>
        <sz val="11"/>
        <color rgb="FFFF0000"/>
        <rFont val="宋体"/>
        <family val="0"/>
        <charset val="134"/>
      </rPr>
      <t xml:space="preserve">轻变形磨损鉴定残外盒无封口内物无塑封1</t>
    </r>
  </si>
  <si>
    <t xml:space="preserve">无效期轻变形磨损4</t>
  </si>
  <si>
    <t xml:space="preserve">5302T5</t>
  </si>
  <si>
    <r>
      <rPr>
        <sz val="11"/>
        <color rgb="FF000000"/>
        <rFont val="宋体"/>
        <family val="0"/>
        <charset val="134"/>
      </rPr>
      <t xml:space="preserve">磨损变形16+</t>
    </r>
    <r>
      <rPr>
        <sz val="11"/>
        <color rgb="FFFF0000"/>
        <rFont val="宋体"/>
        <family val="0"/>
        <charset val="134"/>
      </rPr>
      <t xml:space="preserve">变形磨损鉴定残外盒无封口内物无塑封1</t>
    </r>
  </si>
  <si>
    <t xml:space="preserve">Shu-uemura 植村秀 小方瓶粉底液 774号色 2.0版35ml</t>
  </si>
  <si>
    <t xml:space="preserve">4936968878008</t>
  </si>
  <si>
    <t xml:space="preserve">变形脏污1</t>
  </si>
  <si>
    <t xml:space="preserve">Clinique 倩碧 紫胖子卸妆膏 125ml</t>
  </si>
  <si>
    <t xml:space="preserve">020714215552</t>
  </si>
  <si>
    <t xml:space="preserve">G65</t>
  </si>
  <si>
    <t xml:space="preserve">115-260819-130C</t>
  </si>
  <si>
    <t xml:space="preserve">K65</t>
  </si>
  <si>
    <t xml:space="preserve">H65</t>
  </si>
  <si>
    <t xml:space="preserve">拆套盒2支装3356套/6712件，
打印贴条码：165件拆套6支装：547套/3284件。打印贴箱唛710件，贴封口贴：200件/400个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</si>
</sst>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99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26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99CC00"/>
        </patternFill>
      </fill>
    </dxf>
    <dxf>
      <fill>
        <patternFill patternType="solid">
          <fgColor rgb="FFFFCC00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18</xdr:col>
      <xdr:colOff>153360</xdr:colOff>
      <xdr:row>44</xdr:row>
      <xdr:rowOff>17640</xdr:rowOff>
    </xdr:from>
    <xdr:to>
      <xdr:col>18</xdr:col>
      <xdr:colOff>867960</xdr:colOff>
      <xdr:row>44</xdr:row>
      <xdr:rowOff>457560</xdr:rowOff>
    </xdr:to>
    <xdr:pic>
      <xdr:nvPicPr>
        <xdr:cNvPr id="0" name="ID_115E935774E3480CA78F09692CC6FF04" descr=""/>
        <xdr:cNvPicPr/>
      </xdr:nvPicPr>
      <xdr:blipFill>
        <a:blip r:embed="rId1"/>
        <a:stretch/>
      </xdr:blipFill>
      <xdr:spPr>
        <a:xfrm>
          <a:off x="17044200" y="23039640"/>
          <a:ext cx="71460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153360</xdr:colOff>
      <xdr:row>45</xdr:row>
      <xdr:rowOff>18000</xdr:rowOff>
    </xdr:from>
    <xdr:to>
      <xdr:col>18</xdr:col>
      <xdr:colOff>867960</xdr:colOff>
      <xdr:row>45</xdr:row>
      <xdr:rowOff>457920</xdr:rowOff>
    </xdr:to>
    <xdr:pic>
      <xdr:nvPicPr>
        <xdr:cNvPr id="1" name="ID_C97B5341C7A14F19ADD32656CF029BEA" descr=""/>
        <xdr:cNvPicPr/>
      </xdr:nvPicPr>
      <xdr:blipFill>
        <a:blip r:embed="rId2"/>
        <a:stretch/>
      </xdr:blipFill>
      <xdr:spPr>
        <a:xfrm>
          <a:off x="17044200" y="23611320"/>
          <a:ext cx="71460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153360</xdr:colOff>
      <xdr:row>47</xdr:row>
      <xdr:rowOff>18000</xdr:rowOff>
    </xdr:from>
    <xdr:to>
      <xdr:col>18</xdr:col>
      <xdr:colOff>867960</xdr:colOff>
      <xdr:row>47</xdr:row>
      <xdr:rowOff>457920</xdr:rowOff>
    </xdr:to>
    <xdr:pic>
      <xdr:nvPicPr>
        <xdr:cNvPr id="2" name="ID_808C0007A0904ABF83CFDE76DD71E1D7" descr=""/>
        <xdr:cNvPicPr/>
      </xdr:nvPicPr>
      <xdr:blipFill>
        <a:blip r:embed="rId3"/>
        <a:stretch/>
      </xdr:blipFill>
      <xdr:spPr>
        <a:xfrm>
          <a:off x="17044200" y="24754320"/>
          <a:ext cx="71460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397440</xdr:colOff>
      <xdr:row>47</xdr:row>
      <xdr:rowOff>18000</xdr:rowOff>
    </xdr:from>
    <xdr:to>
      <xdr:col>19</xdr:col>
      <xdr:colOff>623880</xdr:colOff>
      <xdr:row>47</xdr:row>
      <xdr:rowOff>457920</xdr:rowOff>
    </xdr:to>
    <xdr:pic>
      <xdr:nvPicPr>
        <xdr:cNvPr id="3" name="ID_E364F84831EE4C92AB183A50E07CB03D" descr=""/>
        <xdr:cNvPicPr/>
      </xdr:nvPicPr>
      <xdr:blipFill>
        <a:blip r:embed="rId4"/>
        <a:stretch/>
      </xdr:blipFill>
      <xdr:spPr>
        <a:xfrm>
          <a:off x="18300600" y="2475432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48</xdr:row>
      <xdr:rowOff>17640</xdr:rowOff>
    </xdr:from>
    <xdr:to>
      <xdr:col>18</xdr:col>
      <xdr:colOff>623880</xdr:colOff>
      <xdr:row>48</xdr:row>
      <xdr:rowOff>457560</xdr:rowOff>
    </xdr:to>
    <xdr:pic>
      <xdr:nvPicPr>
        <xdr:cNvPr id="4" name="ID_6D20440A90C64B148F8E2EBF9AC0C74A" descr=""/>
        <xdr:cNvPicPr/>
      </xdr:nvPicPr>
      <xdr:blipFill>
        <a:blip r:embed="rId5"/>
        <a:stretch/>
      </xdr:blipFill>
      <xdr:spPr>
        <a:xfrm>
          <a:off x="17288280" y="2532564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57</xdr:row>
      <xdr:rowOff>18000</xdr:rowOff>
    </xdr:from>
    <xdr:to>
      <xdr:col>18</xdr:col>
      <xdr:colOff>623880</xdr:colOff>
      <xdr:row>57</xdr:row>
      <xdr:rowOff>457920</xdr:rowOff>
    </xdr:to>
    <xdr:pic>
      <xdr:nvPicPr>
        <xdr:cNvPr id="5" name="ID_38348BF3B2554BF38ED240B0229021B8" descr=""/>
        <xdr:cNvPicPr/>
      </xdr:nvPicPr>
      <xdr:blipFill>
        <a:blip r:embed="rId6"/>
        <a:stretch/>
      </xdr:blipFill>
      <xdr:spPr>
        <a:xfrm>
          <a:off x="17288280" y="3046932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153360</xdr:colOff>
      <xdr:row>35</xdr:row>
      <xdr:rowOff>18000</xdr:rowOff>
    </xdr:from>
    <xdr:to>
      <xdr:col>18</xdr:col>
      <xdr:colOff>867960</xdr:colOff>
      <xdr:row>35</xdr:row>
      <xdr:rowOff>457920</xdr:rowOff>
    </xdr:to>
    <xdr:pic>
      <xdr:nvPicPr>
        <xdr:cNvPr id="6" name="ID_6197DEF4E5DA4C7191DE10B613C00960" descr=""/>
        <xdr:cNvPicPr/>
      </xdr:nvPicPr>
      <xdr:blipFill>
        <a:blip r:embed="rId7"/>
        <a:stretch/>
      </xdr:blipFill>
      <xdr:spPr>
        <a:xfrm>
          <a:off x="17044200" y="17896320"/>
          <a:ext cx="71460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65</xdr:row>
      <xdr:rowOff>18000</xdr:rowOff>
    </xdr:from>
    <xdr:to>
      <xdr:col>18</xdr:col>
      <xdr:colOff>623880</xdr:colOff>
      <xdr:row>65</xdr:row>
      <xdr:rowOff>457920</xdr:rowOff>
    </xdr:to>
    <xdr:pic>
      <xdr:nvPicPr>
        <xdr:cNvPr id="7" name="ID_3836895CD55B498F97ABBE398D8A840A" descr=""/>
        <xdr:cNvPicPr/>
      </xdr:nvPicPr>
      <xdr:blipFill>
        <a:blip r:embed="rId8"/>
        <a:stretch/>
      </xdr:blipFill>
      <xdr:spPr>
        <a:xfrm>
          <a:off x="17288280" y="3504132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66</xdr:row>
      <xdr:rowOff>17640</xdr:rowOff>
    </xdr:from>
    <xdr:to>
      <xdr:col>18</xdr:col>
      <xdr:colOff>623880</xdr:colOff>
      <xdr:row>66</xdr:row>
      <xdr:rowOff>457560</xdr:rowOff>
    </xdr:to>
    <xdr:pic>
      <xdr:nvPicPr>
        <xdr:cNvPr id="8" name="ID_154F0232C04446679006D8B62F5A4F5D" descr=""/>
        <xdr:cNvPicPr/>
      </xdr:nvPicPr>
      <xdr:blipFill>
        <a:blip r:embed="rId9"/>
        <a:stretch/>
      </xdr:blipFill>
      <xdr:spPr>
        <a:xfrm>
          <a:off x="17288280" y="3561264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68</xdr:row>
      <xdr:rowOff>17640</xdr:rowOff>
    </xdr:from>
    <xdr:to>
      <xdr:col>18</xdr:col>
      <xdr:colOff>623880</xdr:colOff>
      <xdr:row>68</xdr:row>
      <xdr:rowOff>457560</xdr:rowOff>
    </xdr:to>
    <xdr:pic>
      <xdr:nvPicPr>
        <xdr:cNvPr id="9" name="ID_AF2BC7ABFD1E40F6AFC143A986320AFE" descr=""/>
        <xdr:cNvPicPr/>
      </xdr:nvPicPr>
      <xdr:blipFill>
        <a:blip r:embed="rId10"/>
        <a:stretch/>
      </xdr:blipFill>
      <xdr:spPr>
        <a:xfrm>
          <a:off x="17288280" y="3675564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62</xdr:row>
      <xdr:rowOff>17640</xdr:rowOff>
    </xdr:from>
    <xdr:to>
      <xdr:col>18</xdr:col>
      <xdr:colOff>623880</xdr:colOff>
      <xdr:row>62</xdr:row>
      <xdr:rowOff>457560</xdr:rowOff>
    </xdr:to>
    <xdr:pic>
      <xdr:nvPicPr>
        <xdr:cNvPr id="10" name="ID_B7FAA1DA9D434FFEB6E9867898090615" descr=""/>
        <xdr:cNvPicPr/>
      </xdr:nvPicPr>
      <xdr:blipFill>
        <a:blip r:embed="rId11"/>
        <a:stretch/>
      </xdr:blipFill>
      <xdr:spPr>
        <a:xfrm>
          <a:off x="17288280" y="3332664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86</xdr:row>
      <xdr:rowOff>16920</xdr:rowOff>
    </xdr:from>
    <xdr:to>
      <xdr:col>18</xdr:col>
      <xdr:colOff>623880</xdr:colOff>
      <xdr:row>86</xdr:row>
      <xdr:rowOff>458640</xdr:rowOff>
    </xdr:to>
    <xdr:pic>
      <xdr:nvPicPr>
        <xdr:cNvPr id="11" name="ID_C41C3F66282B4694B7CC7E2A3F3A5D6A" descr=""/>
        <xdr:cNvPicPr/>
      </xdr:nvPicPr>
      <xdr:blipFill>
        <a:blip r:embed="rId12"/>
        <a:stretch/>
      </xdr:blipFill>
      <xdr:spPr>
        <a:xfrm>
          <a:off x="17288280" y="47041920"/>
          <a:ext cx="226440" cy="441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397440</xdr:colOff>
      <xdr:row>86</xdr:row>
      <xdr:rowOff>16920</xdr:rowOff>
    </xdr:from>
    <xdr:to>
      <xdr:col>19</xdr:col>
      <xdr:colOff>623880</xdr:colOff>
      <xdr:row>86</xdr:row>
      <xdr:rowOff>458640</xdr:rowOff>
    </xdr:to>
    <xdr:pic>
      <xdr:nvPicPr>
        <xdr:cNvPr id="12" name="ID_112C22E15BE54C16A9D5E4E693DF3A97" descr=""/>
        <xdr:cNvPicPr/>
      </xdr:nvPicPr>
      <xdr:blipFill>
        <a:blip r:embed="rId13"/>
        <a:stretch/>
      </xdr:blipFill>
      <xdr:spPr>
        <a:xfrm>
          <a:off x="18300600" y="47041920"/>
          <a:ext cx="226440" cy="441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88</xdr:row>
      <xdr:rowOff>18000</xdr:rowOff>
    </xdr:from>
    <xdr:to>
      <xdr:col>18</xdr:col>
      <xdr:colOff>623880</xdr:colOff>
      <xdr:row>88</xdr:row>
      <xdr:rowOff>457560</xdr:rowOff>
    </xdr:to>
    <xdr:pic>
      <xdr:nvPicPr>
        <xdr:cNvPr id="13" name="ID_CA81FEAF12654DBD9BF9C7F382C190D2" descr=""/>
        <xdr:cNvPicPr/>
      </xdr:nvPicPr>
      <xdr:blipFill>
        <a:blip r:embed="rId14"/>
        <a:stretch/>
      </xdr:blipFill>
      <xdr:spPr>
        <a:xfrm>
          <a:off x="17288280" y="48477960"/>
          <a:ext cx="226440" cy="439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90</xdr:row>
      <xdr:rowOff>18000</xdr:rowOff>
    </xdr:from>
    <xdr:to>
      <xdr:col>18</xdr:col>
      <xdr:colOff>623880</xdr:colOff>
      <xdr:row>90</xdr:row>
      <xdr:rowOff>457560</xdr:rowOff>
    </xdr:to>
    <xdr:pic>
      <xdr:nvPicPr>
        <xdr:cNvPr id="14" name="ID_162844739A4C45268215FB615392C239" descr=""/>
        <xdr:cNvPicPr/>
      </xdr:nvPicPr>
      <xdr:blipFill>
        <a:blip r:embed="rId15"/>
        <a:stretch/>
      </xdr:blipFill>
      <xdr:spPr>
        <a:xfrm>
          <a:off x="17288280" y="49620960"/>
          <a:ext cx="226440" cy="439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397440</xdr:colOff>
      <xdr:row>89</xdr:row>
      <xdr:rowOff>17640</xdr:rowOff>
    </xdr:from>
    <xdr:to>
      <xdr:col>18</xdr:col>
      <xdr:colOff>623880</xdr:colOff>
      <xdr:row>89</xdr:row>
      <xdr:rowOff>457560</xdr:rowOff>
    </xdr:to>
    <xdr:pic>
      <xdr:nvPicPr>
        <xdr:cNvPr id="15" name="ID_61104C40415940C297EB6373B2A13F3C" descr=""/>
        <xdr:cNvPicPr/>
      </xdr:nvPicPr>
      <xdr:blipFill>
        <a:blip r:embed="rId16"/>
        <a:stretch/>
      </xdr:blipFill>
      <xdr:spPr>
        <a:xfrm>
          <a:off x="17288280" y="49049280"/>
          <a:ext cx="226440" cy="43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370800</xdr:colOff>
      <xdr:row>63</xdr:row>
      <xdr:rowOff>20160</xdr:rowOff>
    </xdr:from>
    <xdr:to>
      <xdr:col>18</xdr:col>
      <xdr:colOff>650520</xdr:colOff>
      <xdr:row>63</xdr:row>
      <xdr:rowOff>562680</xdr:rowOff>
    </xdr:to>
    <xdr:pic>
      <xdr:nvPicPr>
        <xdr:cNvPr id="16" name="ID_8F8ADA8717BE4E548877838BA674CC7B" descr=""/>
        <xdr:cNvPicPr/>
      </xdr:nvPicPr>
      <xdr:blipFill>
        <a:blip r:embed="rId17"/>
        <a:stretch/>
      </xdr:blipFill>
      <xdr:spPr>
        <a:xfrm>
          <a:off x="17261640" y="33900480"/>
          <a:ext cx="279720" cy="542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370800</xdr:colOff>
      <xdr:row>79</xdr:row>
      <xdr:rowOff>20160</xdr:rowOff>
    </xdr:from>
    <xdr:to>
      <xdr:col>18</xdr:col>
      <xdr:colOff>651600</xdr:colOff>
      <xdr:row>79</xdr:row>
      <xdr:rowOff>562680</xdr:rowOff>
    </xdr:to>
    <xdr:pic>
      <xdr:nvPicPr>
        <xdr:cNvPr id="17" name="ID_80F7C87258064067A8966BE4DE31C1BC" descr=""/>
        <xdr:cNvPicPr/>
      </xdr:nvPicPr>
      <xdr:blipFill>
        <a:blip r:embed="rId18"/>
        <a:stretch/>
      </xdr:blipFill>
      <xdr:spPr>
        <a:xfrm>
          <a:off x="17261640" y="43044480"/>
          <a:ext cx="280800" cy="542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370800</xdr:colOff>
      <xdr:row>91</xdr:row>
      <xdr:rowOff>19800</xdr:rowOff>
    </xdr:from>
    <xdr:to>
      <xdr:col>18</xdr:col>
      <xdr:colOff>651600</xdr:colOff>
      <xdr:row>91</xdr:row>
      <xdr:rowOff>562320</xdr:rowOff>
    </xdr:to>
    <xdr:pic>
      <xdr:nvPicPr>
        <xdr:cNvPr id="18" name="ID_5C5D8314C8E94FA19B074CE7CD386E5E" descr=""/>
        <xdr:cNvPicPr/>
      </xdr:nvPicPr>
      <xdr:blipFill>
        <a:blip r:embed="rId19"/>
        <a:stretch/>
      </xdr:blipFill>
      <xdr:spPr>
        <a:xfrm>
          <a:off x="17261640" y="50194440"/>
          <a:ext cx="28080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V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M13" activeCellId="0" sqref="M13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3.75"/>
    <col collapsed="false" customWidth="true" hidden="false" outlineLevel="0" max="15" min="15" style="4" width="11.49"/>
    <col collapsed="false" customWidth="true" hidden="false" outlineLevel="0" max="16" min="16" style="5" width="17.87"/>
    <col collapsed="false" customWidth="true" hidden="false" outlineLevel="0" max="17" min="17" style="6" width="17.88"/>
    <col collapsed="false" customWidth="true" hidden="false" outlineLevel="0" max="18" min="18" style="6" width="19.87"/>
    <col collapsed="false" customWidth="true" hidden="false" outlineLevel="0" max="256" min="19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/>
      <c r="O2" s="12" t="s">
        <v>4</v>
      </c>
      <c r="P2" s="12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3" t="s">
        <v>7</v>
      </c>
      <c r="M3" s="13"/>
      <c r="N3" s="14"/>
      <c r="O3" s="12" t="s">
        <v>4</v>
      </c>
      <c r="P3" s="12"/>
    </row>
    <row r="4" s="8" customFormat="true" ht="22.5" hidden="false" customHeight="true" outlineLevel="0" collapsed="false">
      <c r="A4" s="15" t="s">
        <v>8</v>
      </c>
      <c r="B4" s="15"/>
      <c r="C4" s="16" t="s">
        <v>9</v>
      </c>
      <c r="D4" s="15" t="s">
        <v>10</v>
      </c>
      <c r="E4" s="15"/>
      <c r="F4" s="17" t="n">
        <f aca="false">SUM(F5:F553)</f>
        <v>12641</v>
      </c>
      <c r="G4" s="17"/>
      <c r="H4" s="17" t="n">
        <f aca="false">SUM(H5:H553)</f>
        <v>12404</v>
      </c>
      <c r="I4" s="17" t="n">
        <f aca="false">SUM(I5:I553)</f>
        <v>237</v>
      </c>
      <c r="J4" s="17" t="n">
        <f aca="false">SUM(J5:J553)</f>
        <v>0</v>
      </c>
      <c r="K4" s="17" t="n">
        <f aca="false">SUM(K5:K553)</f>
        <v>0</v>
      </c>
      <c r="L4" s="13" t="s">
        <v>11</v>
      </c>
      <c r="M4" s="13"/>
      <c r="N4" s="11"/>
      <c r="O4" s="13" t="s">
        <v>12</v>
      </c>
      <c r="P4" s="13"/>
    </row>
    <row r="5" s="8" customFormat="true" ht="22.5" hidden="false" customHeight="true" outlineLevel="0" collapsed="false">
      <c r="A5" s="13" t="s">
        <v>13</v>
      </c>
      <c r="B5" s="13" t="s">
        <v>14</v>
      </c>
      <c r="C5" s="13" t="s">
        <v>15</v>
      </c>
      <c r="D5" s="18" t="s">
        <v>16</v>
      </c>
      <c r="E5" s="18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9" t="s">
        <v>25</v>
      </c>
      <c r="N5" s="11"/>
      <c r="O5" s="19" t="s">
        <v>26</v>
      </c>
      <c r="P5" s="19" t="s">
        <v>27</v>
      </c>
    </row>
    <row r="6" s="8" customFormat="true" ht="39" hidden="false" customHeight="true" outlineLevel="0" collapsed="false">
      <c r="A6" s="20" t="n">
        <v>1</v>
      </c>
      <c r="B6" s="20" t="str">
        <f aca="false">IF(C6&lt;&gt;"",$O$3,"")</f>
        <v>20260827</v>
      </c>
      <c r="C6" s="21" t="s">
        <v>28</v>
      </c>
      <c r="D6" s="22" t="s">
        <v>29</v>
      </c>
      <c r="E6" s="23"/>
      <c r="F6" s="22" t="n">
        <v>165</v>
      </c>
      <c r="G6" s="20" t="n">
        <v>12</v>
      </c>
      <c r="H6" s="20" t="n">
        <v>27</v>
      </c>
      <c r="I6" s="20"/>
      <c r="J6" s="20"/>
      <c r="K6" s="24"/>
      <c r="L6" s="20" t="n">
        <v>0.39</v>
      </c>
      <c r="M6" s="25" t="s">
        <v>30</v>
      </c>
      <c r="N6" s="25"/>
      <c r="O6" s="26" t="inlineStr">
        <is>
          <t>2029-03-01</t>
        </is>
      </c>
      <c r="P6" s="22" t="s">
        <v>31</v>
      </c>
    </row>
    <row r="7" s="8" customFormat="true" ht="39" hidden="false" customHeight="true" outlineLevel="0" collapsed="false">
      <c r="A7" s="20"/>
      <c r="B7" s="20"/>
      <c r="C7" s="21" t="s">
        <v>28</v>
      </c>
      <c r="D7" s="22" t="s">
        <v>29</v>
      </c>
      <c r="E7" s="23"/>
      <c r="F7" s="22"/>
      <c r="G7" s="20"/>
      <c r="H7" s="20" t="n">
        <v>138</v>
      </c>
      <c r="I7" s="20"/>
      <c r="J7" s="20"/>
      <c r="K7" s="24"/>
      <c r="L7" s="20"/>
      <c r="M7" s="25" t="s">
        <v>32</v>
      </c>
      <c r="N7" s="25"/>
      <c r="O7" s="26" t="inlineStr">
        <is>
          <t>2029-03-01</t>
        </is>
      </c>
      <c r="P7" s="22" t="s">
        <v>31</v>
      </c>
    </row>
    <row r="8" s="8" customFormat="true" ht="39" hidden="false" customHeight="true" outlineLevel="0" collapsed="false">
      <c r="A8" s="27" t="n">
        <v>2</v>
      </c>
      <c r="B8" s="20" t="str">
        <f aca="false">IF(C8&lt;&gt;"",$O$3,"")</f>
        <v>20260827</v>
      </c>
      <c r="C8" s="21" t="s">
        <v>33</v>
      </c>
      <c r="D8" s="22" t="s">
        <v>34</v>
      </c>
      <c r="E8" s="23"/>
      <c r="F8" s="28" t="n">
        <v>504</v>
      </c>
      <c r="G8" s="27" t="n">
        <v>24</v>
      </c>
      <c r="H8" s="20" t="n">
        <v>321</v>
      </c>
      <c r="I8" s="20"/>
      <c r="J8" s="20"/>
      <c r="K8" s="24"/>
      <c r="L8" s="27" t="s">
        <v>35</v>
      </c>
      <c r="M8" s="25" t="s">
        <v>36</v>
      </c>
      <c r="N8" s="25"/>
      <c r="O8" s="26" t="inlineStr">
        <is>
          <t>2028-10-01</t>
        </is>
      </c>
      <c r="P8" s="22" t="s">
        <v>31</v>
      </c>
    </row>
    <row r="9" s="8" customFormat="true" ht="39" hidden="false" customHeight="true" outlineLevel="0" collapsed="false">
      <c r="A9" s="27"/>
      <c r="B9" s="20" t="str">
        <f aca="false">IF(C9&lt;&gt;"",$O$3,"")</f>
        <v>20260827</v>
      </c>
      <c r="C9" s="21" t="s">
        <v>33</v>
      </c>
      <c r="D9" s="22" t="s">
        <v>34</v>
      </c>
      <c r="E9" s="23"/>
      <c r="F9" s="28"/>
      <c r="G9" s="27"/>
      <c r="H9" s="20" t="n">
        <v>63</v>
      </c>
      <c r="I9" s="20"/>
      <c r="J9" s="20"/>
      <c r="K9" s="24"/>
      <c r="L9" s="27"/>
      <c r="M9" s="25" t="s">
        <v>37</v>
      </c>
      <c r="N9" s="25"/>
      <c r="O9" s="26" t="inlineStr">
        <is>
          <t>2028-10-01</t>
        </is>
      </c>
      <c r="P9" s="22" t="s">
        <v>31</v>
      </c>
    </row>
    <row r="10" s="8" customFormat="true" ht="39" hidden="false" customHeight="true" outlineLevel="0" collapsed="false">
      <c r="A10" s="27"/>
      <c r="B10" s="20" t="str">
        <f aca="false">IF(C10&lt;&gt;"",$O$3,"")</f>
        <v>20260827</v>
      </c>
      <c r="C10" s="21" t="s">
        <v>33</v>
      </c>
      <c r="D10" s="22" t="s">
        <v>34</v>
      </c>
      <c r="E10" s="23"/>
      <c r="F10" s="28"/>
      <c r="G10" s="27"/>
      <c r="H10" s="20" t="n">
        <v>24</v>
      </c>
      <c r="I10" s="20"/>
      <c r="J10" s="20"/>
      <c r="K10" s="24"/>
      <c r="L10" s="27"/>
      <c r="M10" s="25" t="s">
        <v>38</v>
      </c>
      <c r="N10" s="25"/>
      <c r="O10" s="26" t="inlineStr">
        <is>
          <t>2029-01-01</t>
        </is>
      </c>
      <c r="P10" s="22" t="s">
        <v>31</v>
      </c>
    </row>
    <row r="11" s="8" customFormat="true" ht="39" hidden="false" customHeight="true" outlineLevel="0" collapsed="false">
      <c r="A11" s="27"/>
      <c r="B11" s="20" t="str">
        <f aca="false">IF(C11&lt;&gt;"",$O$3,"")</f>
        <v>20260827</v>
      </c>
      <c r="C11" s="21" t="s">
        <v>33</v>
      </c>
      <c r="D11" s="22" t="s">
        <v>34</v>
      </c>
      <c r="E11" s="23"/>
      <c r="F11" s="28"/>
      <c r="G11" s="27"/>
      <c r="H11" s="20" t="n">
        <v>96</v>
      </c>
      <c r="I11" s="20"/>
      <c r="J11" s="20"/>
      <c r="K11" s="20"/>
      <c r="L11" s="27"/>
      <c r="M11" s="25" t="s">
        <v>39</v>
      </c>
      <c r="N11" s="25"/>
      <c r="O11" s="26" t="inlineStr">
        <is>
          <t>2028-10-01</t>
        </is>
      </c>
      <c r="P11" s="22" t="s">
        <v>31</v>
      </c>
    </row>
    <row r="12" s="8" customFormat="true" ht="33" hidden="false" customHeight="true" outlineLevel="0" collapsed="false">
      <c r="A12" s="20" t="n">
        <v>3</v>
      </c>
      <c r="B12" s="20" t="str">
        <f aca="false">IF(C12&lt;&gt;"",$O$3,"")</f>
        <v>20260827</v>
      </c>
      <c r="C12" s="23" t="s">
        <v>40</v>
      </c>
      <c r="D12" s="29" t="s">
        <v>41</v>
      </c>
      <c r="E12" s="23"/>
      <c r="F12" s="22" t="n">
        <v>200</v>
      </c>
      <c r="G12" s="20" t="n">
        <v>14</v>
      </c>
      <c r="H12" s="20" t="n">
        <v>30</v>
      </c>
      <c r="I12" s="20"/>
      <c r="J12" s="20"/>
      <c r="K12" s="20"/>
      <c r="L12" s="20" t="s">
        <v>35</v>
      </c>
      <c r="M12" s="25" t="s">
        <v>42</v>
      </c>
      <c r="N12" s="30" t="str">
        <f aca="false">M12&amp;P12</f>
        <v>7WZ71K/按箱理货/115-260819-120C</v>
      </c>
      <c r="O12" s="31" t="inlineStr">
        <is>
          <t>2028-07-01</t>
        </is>
      </c>
      <c r="P12" s="22" t="s">
        <v>31</v>
      </c>
      <c r="Q12" s="32" t="s">
        <v>43</v>
      </c>
    </row>
    <row r="13" s="8" customFormat="true" ht="33" hidden="false" customHeight="true" outlineLevel="0" collapsed="false">
      <c r="A13" s="20"/>
      <c r="B13" s="20" t="str">
        <f aca="false">IF(C13&lt;&gt;"",$O$3,"")</f>
        <v>20260827</v>
      </c>
      <c r="C13" s="23" t="s">
        <v>40</v>
      </c>
      <c r="D13" s="29" t="s">
        <v>41</v>
      </c>
      <c r="E13" s="23"/>
      <c r="F13" s="22"/>
      <c r="G13" s="20"/>
      <c r="H13" s="20" t="n">
        <v>156</v>
      </c>
      <c r="I13" s="20"/>
      <c r="J13" s="20"/>
      <c r="K13" s="20"/>
      <c r="L13" s="20"/>
      <c r="M13" s="25" t="s">
        <v>44</v>
      </c>
      <c r="N13" s="30" t="str">
        <f aca="false">M13&amp;P13</f>
        <v>7WZ91K/按箱理货/115-260819-120C</v>
      </c>
      <c r="O13" s="31" t="inlineStr">
        <is>
          <t>2028-09-01</t>
        </is>
      </c>
      <c r="P13" s="22" t="s">
        <v>31</v>
      </c>
      <c r="Q13" s="32"/>
    </row>
    <row r="14" s="8" customFormat="true" ht="33" hidden="false" customHeight="true" outlineLevel="0" collapsed="false">
      <c r="A14" s="20"/>
      <c r="B14" s="20" t="str">
        <f aca="false">IF(C14&lt;&gt;"",$O$3,"")</f>
        <v>20260827</v>
      </c>
      <c r="C14" s="23" t="s">
        <v>40</v>
      </c>
      <c r="D14" s="29" t="s">
        <v>41</v>
      </c>
      <c r="E14" s="23"/>
      <c r="F14" s="22"/>
      <c r="G14" s="20"/>
      <c r="H14" s="20" t="n">
        <v>14</v>
      </c>
      <c r="I14" s="20"/>
      <c r="J14" s="20"/>
      <c r="K14" s="20"/>
      <c r="L14" s="20"/>
      <c r="M14" s="25" t="s">
        <v>45</v>
      </c>
      <c r="N14" s="30" t="str">
        <f aca="false">M14&amp;P14</f>
        <v>7WZ70K/按箱理货/115-260819-120C</v>
      </c>
      <c r="O14" s="31" t="n">
        <v>20280101</v>
      </c>
      <c r="P14" s="22" t="s">
        <v>31</v>
      </c>
      <c r="Q14" s="32"/>
    </row>
    <row r="15" s="8" customFormat="true" ht="45" hidden="false" customHeight="true" outlineLevel="0" collapsed="false">
      <c r="A15" s="20" t="n">
        <v>4</v>
      </c>
      <c r="B15" s="20" t="str">
        <f aca="false">IF(C15&lt;&gt;"",$O$3,"")</f>
        <v>20260827</v>
      </c>
      <c r="C15" s="23" t="s">
        <v>46</v>
      </c>
      <c r="D15" s="22" t="s">
        <v>47</v>
      </c>
      <c r="E15" s="23"/>
      <c r="F15" s="22" t="n">
        <v>3000</v>
      </c>
      <c r="G15" s="20" t="n">
        <v>14</v>
      </c>
      <c r="H15" s="20" t="n">
        <v>1892</v>
      </c>
      <c r="I15" s="20"/>
      <c r="J15" s="20"/>
      <c r="K15" s="20"/>
      <c r="L15" s="20" t="n">
        <v>0.15</v>
      </c>
      <c r="M15" s="25" t="s">
        <v>48</v>
      </c>
      <c r="N15" s="25"/>
      <c r="O15" s="26" t="inlineStr">
        <is>
          <t>2028-12-01</t>
        </is>
      </c>
      <c r="P15" s="22" t="s">
        <v>31</v>
      </c>
    </row>
    <row r="16" s="8" customFormat="true" ht="45" hidden="false" customHeight="true" outlineLevel="0" collapsed="false">
      <c r="A16" s="20"/>
      <c r="B16" s="20" t="str">
        <f aca="false">IF(C16&lt;&gt;"",$O$3,"")</f>
        <v>20260827</v>
      </c>
      <c r="C16" s="23" t="s">
        <v>46</v>
      </c>
      <c r="D16" s="22" t="s">
        <v>47</v>
      </c>
      <c r="E16" s="23"/>
      <c r="F16" s="22"/>
      <c r="G16" s="20"/>
      <c r="H16" s="20" t="n">
        <v>560</v>
      </c>
      <c r="I16" s="20"/>
      <c r="J16" s="20"/>
      <c r="K16" s="20"/>
      <c r="L16" s="20"/>
      <c r="M16" s="25" t="s">
        <v>49</v>
      </c>
      <c r="N16" s="25"/>
      <c r="O16" s="26" t="inlineStr">
        <is>
          <t>2028-12-01</t>
        </is>
      </c>
      <c r="P16" s="22" t="s">
        <v>31</v>
      </c>
    </row>
    <row r="17" s="8" customFormat="true" ht="45" hidden="false" customHeight="true" outlineLevel="0" collapsed="false">
      <c r="A17" s="20"/>
      <c r="B17" s="20" t="str">
        <f aca="false">IF(C17&lt;&gt;"",$O$3,"")</f>
        <v>20260827</v>
      </c>
      <c r="C17" s="23" t="s">
        <v>46</v>
      </c>
      <c r="D17" s="22" t="s">
        <v>47</v>
      </c>
      <c r="E17" s="23"/>
      <c r="F17" s="22"/>
      <c r="G17" s="20"/>
      <c r="H17" s="20" t="n">
        <v>246</v>
      </c>
      <c r="I17" s="20"/>
      <c r="J17" s="20"/>
      <c r="K17" s="20"/>
      <c r="L17" s="20"/>
      <c r="M17" s="25" t="s">
        <v>37</v>
      </c>
      <c r="N17" s="25"/>
      <c r="O17" s="26" t="inlineStr">
        <is>
          <t>2028-10-01</t>
        </is>
      </c>
      <c r="P17" s="22" t="s">
        <v>31</v>
      </c>
    </row>
    <row r="18" s="8" customFormat="true" ht="45" hidden="false" customHeight="true" outlineLevel="0" collapsed="false">
      <c r="A18" s="20"/>
      <c r="B18" s="20" t="str">
        <f aca="false">IF(C18&lt;&gt;"",$O$3,"")</f>
        <v>20260827</v>
      </c>
      <c r="C18" s="23" t="s">
        <v>46</v>
      </c>
      <c r="D18" s="22" t="s">
        <v>47</v>
      </c>
      <c r="E18" s="23"/>
      <c r="F18" s="22"/>
      <c r="G18" s="20"/>
      <c r="H18" s="20" t="n">
        <v>220</v>
      </c>
      <c r="I18" s="20"/>
      <c r="J18" s="20"/>
      <c r="K18" s="20"/>
      <c r="L18" s="20"/>
      <c r="M18" s="25" t="s">
        <v>50</v>
      </c>
      <c r="N18" s="25"/>
      <c r="O18" s="26" t="inlineStr">
        <is>
          <t>2028-10-01</t>
        </is>
      </c>
      <c r="P18" s="22" t="s">
        <v>31</v>
      </c>
    </row>
    <row r="19" s="8" customFormat="true" ht="45" hidden="false" customHeight="true" outlineLevel="0" collapsed="false">
      <c r="A19" s="20"/>
      <c r="B19" s="20" t="str">
        <f aca="false">IF(C19&lt;&gt;"",$O$3,"")</f>
        <v>20260827</v>
      </c>
      <c r="C19" s="23" t="s">
        <v>46</v>
      </c>
      <c r="D19" s="22" t="s">
        <v>47</v>
      </c>
      <c r="E19" s="23"/>
      <c r="F19" s="22"/>
      <c r="G19" s="20"/>
      <c r="H19" s="20" t="n">
        <v>20</v>
      </c>
      <c r="I19" s="20"/>
      <c r="J19" s="20"/>
      <c r="K19" s="20"/>
      <c r="L19" s="20"/>
      <c r="M19" s="25" t="s">
        <v>51</v>
      </c>
      <c r="N19" s="25"/>
      <c r="O19" s="26" t="inlineStr">
        <is>
          <t>2028-10-01</t>
        </is>
      </c>
      <c r="P19" s="22" t="s">
        <v>31</v>
      </c>
    </row>
    <row r="20" s="8" customFormat="true" ht="45" hidden="false" customHeight="true" outlineLevel="0" collapsed="false">
      <c r="A20" s="20"/>
      <c r="B20" s="20" t="str">
        <f aca="false">IF(C20&lt;&gt;"",$O$3,"")</f>
        <v>20260827</v>
      </c>
      <c r="C20" s="23" t="s">
        <v>46</v>
      </c>
      <c r="D20" s="22" t="s">
        <v>47</v>
      </c>
      <c r="E20" s="23"/>
      <c r="F20" s="22"/>
      <c r="G20" s="20"/>
      <c r="H20" s="20" t="n">
        <v>2</v>
      </c>
      <c r="I20" s="20"/>
      <c r="J20" s="20"/>
      <c r="K20" s="20"/>
      <c r="L20" s="20"/>
      <c r="M20" s="25" t="s">
        <v>52</v>
      </c>
      <c r="N20" s="25"/>
      <c r="O20" s="26" t="inlineStr">
        <is>
          <t>2028-12-01</t>
        </is>
      </c>
      <c r="P20" s="22" t="s">
        <v>31</v>
      </c>
    </row>
    <row r="21" s="8" customFormat="true" ht="45" hidden="false" customHeight="true" outlineLevel="0" collapsed="false">
      <c r="A21" s="20"/>
      <c r="B21" s="20" t="str">
        <f aca="false">IF(C21&lt;&gt;"",$O$3,"")</f>
        <v>20260827</v>
      </c>
      <c r="C21" s="23" t="s">
        <v>46</v>
      </c>
      <c r="D21" s="22" t="s">
        <v>47</v>
      </c>
      <c r="E21" s="23"/>
      <c r="F21" s="22"/>
      <c r="G21" s="20"/>
      <c r="H21" s="20" t="n">
        <v>40</v>
      </c>
      <c r="I21" s="20"/>
      <c r="J21" s="20"/>
      <c r="K21" s="20"/>
      <c r="L21" s="20"/>
      <c r="M21" s="25" t="s">
        <v>53</v>
      </c>
      <c r="N21" s="25"/>
      <c r="O21" s="26" t="inlineStr">
        <is>
          <t>2028-10-01</t>
        </is>
      </c>
      <c r="P21" s="22" t="s">
        <v>31</v>
      </c>
    </row>
    <row r="22" s="8" customFormat="true" ht="45" hidden="false" customHeight="true" outlineLevel="0" collapsed="false">
      <c r="A22" s="20"/>
      <c r="B22" s="20" t="str">
        <f aca="false">IF(C22&lt;&gt;"",$O$3,"")</f>
        <v>20260827</v>
      </c>
      <c r="C22" s="23" t="s">
        <v>46</v>
      </c>
      <c r="D22" s="22" t="s">
        <v>47</v>
      </c>
      <c r="E22" s="23"/>
      <c r="F22" s="22"/>
      <c r="G22" s="20"/>
      <c r="H22" s="20" t="n">
        <v>20</v>
      </c>
      <c r="I22" s="20"/>
      <c r="J22" s="20"/>
      <c r="K22" s="20"/>
      <c r="L22" s="20"/>
      <c r="M22" s="25" t="s">
        <v>54</v>
      </c>
      <c r="N22" s="25"/>
      <c r="O22" s="26" t="inlineStr">
        <is>
          <t>2028-10-01</t>
        </is>
      </c>
      <c r="P22" s="22" t="s">
        <v>31</v>
      </c>
    </row>
    <row r="23" s="8" customFormat="true" ht="45" hidden="false" customHeight="true" outlineLevel="0" collapsed="false">
      <c r="A23" s="20" t="n">
        <v>5</v>
      </c>
      <c r="B23" s="20" t="str">
        <f aca="false">IF(C23&lt;&gt;"",$O$3,"")</f>
        <v>20260827</v>
      </c>
      <c r="C23" s="23" t="s">
        <v>55</v>
      </c>
      <c r="D23" s="22" t="s">
        <v>56</v>
      </c>
      <c r="E23" s="23"/>
      <c r="F23" s="22" t="n">
        <v>56</v>
      </c>
      <c r="G23" s="20" t="n">
        <v>24</v>
      </c>
      <c r="H23" s="20" t="n">
        <v>55</v>
      </c>
      <c r="I23" s="20" t="n">
        <v>1</v>
      </c>
      <c r="J23" s="20"/>
      <c r="K23" s="20"/>
      <c r="L23" s="20" t="s">
        <v>35</v>
      </c>
      <c r="M23" s="25" t="s">
        <v>57</v>
      </c>
      <c r="N23" s="25"/>
      <c r="O23" s="26" t="inlineStr">
        <is>
          <t>2029-04-01</t>
        </is>
      </c>
      <c r="P23" s="22" t="s">
        <v>31</v>
      </c>
      <c r="R23" s="33" t="s">
        <v>58</v>
      </c>
    </row>
    <row r="24" s="8" customFormat="true" ht="45" hidden="false" customHeight="true" outlineLevel="0" collapsed="false">
      <c r="A24" s="20" t="n">
        <v>6</v>
      </c>
      <c r="B24" s="20" t="str">
        <f aca="false">IF(C24&lt;&gt;"",$O$3,"")</f>
        <v>20260827</v>
      </c>
      <c r="C24" s="23" t="s">
        <v>59</v>
      </c>
      <c r="D24" s="22" t="s">
        <v>60</v>
      </c>
      <c r="E24" s="23"/>
      <c r="F24" s="22" t="n">
        <v>22</v>
      </c>
      <c r="G24" s="20" t="s">
        <v>35</v>
      </c>
      <c r="H24" s="20" t="n">
        <v>15</v>
      </c>
      <c r="I24" s="20"/>
      <c r="J24" s="20"/>
      <c r="K24" s="20"/>
      <c r="L24" s="20" t="n">
        <v>0.265</v>
      </c>
      <c r="M24" s="25" t="s">
        <v>61</v>
      </c>
      <c r="N24" s="25"/>
      <c r="O24" s="26" t="inlineStr">
        <is>
          <t>2028-07-09</t>
        </is>
      </c>
      <c r="P24" s="22" t="s">
        <v>62</v>
      </c>
    </row>
    <row r="25" s="8" customFormat="true" ht="45" hidden="false" customHeight="true" outlineLevel="0" collapsed="false">
      <c r="A25" s="20"/>
      <c r="B25" s="20" t="str">
        <f aca="false">IF(C25&lt;&gt;"",$O$3,"")</f>
        <v>20260827</v>
      </c>
      <c r="C25" s="23" t="s">
        <v>59</v>
      </c>
      <c r="D25" s="22" t="s">
        <v>60</v>
      </c>
      <c r="E25" s="23"/>
      <c r="F25" s="22"/>
      <c r="G25" s="20"/>
      <c r="H25" s="20" t="n">
        <v>7</v>
      </c>
      <c r="I25" s="20"/>
      <c r="J25" s="20"/>
      <c r="K25" s="20"/>
      <c r="L25" s="20"/>
      <c r="M25" s="25" t="s">
        <v>63</v>
      </c>
      <c r="N25" s="25"/>
      <c r="O25" s="26" t="inlineStr">
        <is>
          <t>2028-06-11</t>
        </is>
      </c>
      <c r="P25" s="22" t="s">
        <v>62</v>
      </c>
    </row>
    <row r="26" s="8" customFormat="true" ht="45" hidden="false" customHeight="true" outlineLevel="0" collapsed="false">
      <c r="A26" s="20" t="n">
        <v>7</v>
      </c>
      <c r="B26" s="20" t="str">
        <f aca="false">IF(C26&lt;&gt;"",$O$3,"")</f>
        <v>20260827</v>
      </c>
      <c r="C26" s="23" t="s">
        <v>64</v>
      </c>
      <c r="D26" s="22" t="s">
        <v>65</v>
      </c>
      <c r="E26" s="23"/>
      <c r="F26" s="22" t="n">
        <v>535</v>
      </c>
      <c r="G26" s="20" t="n">
        <v>42</v>
      </c>
      <c r="H26" s="20" t="n">
        <v>319</v>
      </c>
      <c r="I26" s="20"/>
      <c r="J26" s="20"/>
      <c r="K26" s="20"/>
      <c r="L26" s="20" t="n">
        <v>0.12</v>
      </c>
      <c r="M26" s="25" t="s">
        <v>66</v>
      </c>
      <c r="N26" s="25"/>
      <c r="O26" s="26" t="inlineStr">
        <is>
          <t>2028-12-03</t>
        </is>
      </c>
      <c r="P26" s="22" t="s">
        <v>62</v>
      </c>
    </row>
    <row r="27" s="8" customFormat="true" ht="45" hidden="false" customHeight="true" outlineLevel="0" collapsed="false">
      <c r="A27" s="20"/>
      <c r="B27" s="20" t="str">
        <f aca="false">IF(C27&lt;&gt;"",$O$3,"")</f>
        <v>20260827</v>
      </c>
      <c r="C27" s="23" t="s">
        <v>64</v>
      </c>
      <c r="D27" s="22" t="s">
        <v>65</v>
      </c>
      <c r="E27" s="23"/>
      <c r="F27" s="22"/>
      <c r="G27" s="20"/>
      <c r="H27" s="20" t="n">
        <v>84</v>
      </c>
      <c r="I27" s="20"/>
      <c r="J27" s="20"/>
      <c r="K27" s="20"/>
      <c r="L27" s="20"/>
      <c r="M27" s="25" t="s">
        <v>67</v>
      </c>
      <c r="N27" s="25"/>
      <c r="O27" s="26" t="inlineStr">
        <is>
          <t>2029-02-26</t>
        </is>
      </c>
      <c r="P27" s="22" t="s">
        <v>62</v>
      </c>
    </row>
    <row r="28" s="8" customFormat="true" ht="45" hidden="false" customHeight="true" outlineLevel="0" collapsed="false">
      <c r="A28" s="20"/>
      <c r="B28" s="20" t="str">
        <f aca="false">IF(C28&lt;&gt;"",$O$3,"")</f>
        <v>20260827</v>
      </c>
      <c r="C28" s="23" t="s">
        <v>64</v>
      </c>
      <c r="D28" s="22" t="s">
        <v>65</v>
      </c>
      <c r="E28" s="23"/>
      <c r="F28" s="22"/>
      <c r="G28" s="20"/>
      <c r="H28" s="20" t="n">
        <v>72</v>
      </c>
      <c r="I28" s="20"/>
      <c r="J28" s="20"/>
      <c r="K28" s="20"/>
      <c r="L28" s="20"/>
      <c r="M28" s="25" t="s">
        <v>68</v>
      </c>
      <c r="N28" s="25"/>
      <c r="O28" s="26" t="inlineStr">
        <is>
          <t>2028-06-04</t>
        </is>
      </c>
      <c r="P28" s="22" t="s">
        <v>62</v>
      </c>
    </row>
    <row r="29" s="8" customFormat="true" ht="45" hidden="false" customHeight="true" outlineLevel="0" collapsed="false">
      <c r="A29" s="20"/>
      <c r="B29" s="20" t="str">
        <f aca="false">IF(C29&lt;&gt;"",$O$3,"")</f>
        <v>20260827</v>
      </c>
      <c r="C29" s="23" t="s">
        <v>64</v>
      </c>
      <c r="D29" s="22" t="s">
        <v>65</v>
      </c>
      <c r="E29" s="23"/>
      <c r="F29" s="22"/>
      <c r="G29" s="20"/>
      <c r="H29" s="20" t="n">
        <v>17</v>
      </c>
      <c r="I29" s="20"/>
      <c r="J29" s="20"/>
      <c r="K29" s="20"/>
      <c r="L29" s="20"/>
      <c r="M29" s="25" t="s">
        <v>69</v>
      </c>
      <c r="N29" s="25"/>
      <c r="O29" s="26" t="inlineStr">
        <is>
          <t>2028-08-06</t>
        </is>
      </c>
      <c r="P29" s="22" t="s">
        <v>62</v>
      </c>
    </row>
    <row r="30" s="8" customFormat="true" ht="45" hidden="false" customHeight="true" outlineLevel="0" collapsed="false">
      <c r="A30" s="20"/>
      <c r="B30" s="20" t="str">
        <f aca="false">IF(C30&lt;&gt;"",$O$3,"")</f>
        <v>20260827</v>
      </c>
      <c r="C30" s="23" t="s">
        <v>64</v>
      </c>
      <c r="D30" s="22" t="s">
        <v>65</v>
      </c>
      <c r="E30" s="23"/>
      <c r="F30" s="22"/>
      <c r="G30" s="20"/>
      <c r="H30" s="20" t="n">
        <v>15</v>
      </c>
      <c r="I30" s="20"/>
      <c r="J30" s="20"/>
      <c r="K30" s="20"/>
      <c r="L30" s="20"/>
      <c r="M30" s="25" t="s">
        <v>70</v>
      </c>
      <c r="N30" s="25"/>
      <c r="O30" s="26" t="inlineStr">
        <is>
          <t>2028-06-11</t>
        </is>
      </c>
      <c r="P30" s="22" t="s">
        <v>62</v>
      </c>
    </row>
    <row r="31" s="8" customFormat="true" ht="45" hidden="false" customHeight="true" outlineLevel="0" collapsed="false">
      <c r="A31" s="20"/>
      <c r="B31" s="20" t="str">
        <f aca="false">IF(C31&lt;&gt;"",$O$3,"")</f>
        <v>20260827</v>
      </c>
      <c r="C31" s="23" t="s">
        <v>64</v>
      </c>
      <c r="D31" s="22" t="s">
        <v>65</v>
      </c>
      <c r="E31" s="23"/>
      <c r="F31" s="22"/>
      <c r="G31" s="20"/>
      <c r="H31" s="20" t="n">
        <v>28</v>
      </c>
      <c r="I31" s="20"/>
      <c r="J31" s="20"/>
      <c r="K31" s="20"/>
      <c r="L31" s="20"/>
      <c r="M31" s="25" t="s">
        <v>71</v>
      </c>
      <c r="N31" s="25"/>
      <c r="O31" s="26" t="inlineStr">
        <is>
          <t>2028-09-10</t>
        </is>
      </c>
      <c r="P31" s="22" t="s">
        <v>62</v>
      </c>
    </row>
    <row r="32" s="8" customFormat="true" ht="45" hidden="false" customHeight="true" outlineLevel="0" collapsed="false">
      <c r="A32" s="20" t="n">
        <v>8</v>
      </c>
      <c r="B32" s="20" t="str">
        <f aca="false">IF(C32&lt;&gt;"",$O$3,"")</f>
        <v>20260827</v>
      </c>
      <c r="C32" s="23" t="s">
        <v>72</v>
      </c>
      <c r="D32" s="22" t="s">
        <v>73</v>
      </c>
      <c r="E32" s="23"/>
      <c r="F32" s="22" t="n">
        <v>29</v>
      </c>
      <c r="G32" s="20" t="s">
        <v>35</v>
      </c>
      <c r="H32" s="20" t="n">
        <v>9</v>
      </c>
      <c r="I32" s="20"/>
      <c r="J32" s="20"/>
      <c r="K32" s="20"/>
      <c r="L32" s="20" t="n">
        <v>0.155</v>
      </c>
      <c r="M32" s="25" t="s">
        <v>74</v>
      </c>
      <c r="N32" s="25"/>
      <c r="O32" s="26" t="inlineStr">
        <is>
          <t>2028-05-28</t>
        </is>
      </c>
      <c r="P32" s="22" t="s">
        <v>62</v>
      </c>
    </row>
    <row r="33" s="8" customFormat="true" ht="45" hidden="false" customHeight="true" outlineLevel="0" collapsed="false">
      <c r="A33" s="20"/>
      <c r="B33" s="20" t="str">
        <f aca="false">IF(C33&lt;&gt;"",$O$3,"")</f>
        <v>20260827</v>
      </c>
      <c r="C33" s="23" t="s">
        <v>72</v>
      </c>
      <c r="D33" s="22" t="s">
        <v>73</v>
      </c>
      <c r="E33" s="23"/>
      <c r="F33" s="22"/>
      <c r="G33" s="20"/>
      <c r="H33" s="20" t="n">
        <v>20</v>
      </c>
      <c r="I33" s="20"/>
      <c r="J33" s="20"/>
      <c r="K33" s="20"/>
      <c r="L33" s="20"/>
      <c r="M33" s="25" t="s">
        <v>75</v>
      </c>
      <c r="N33" s="25"/>
      <c r="O33" s="26" t="inlineStr">
        <is>
          <t>2028-03-12</t>
        </is>
      </c>
      <c r="P33" s="22" t="s">
        <v>62</v>
      </c>
    </row>
    <row r="34" s="8" customFormat="true" ht="45" hidden="false" customHeight="true" outlineLevel="0" collapsed="false">
      <c r="A34" s="20" t="n">
        <v>9</v>
      </c>
      <c r="B34" s="20" t="str">
        <f aca="false">IF(C34&lt;&gt;"",$O$3,"")</f>
        <v>20260827</v>
      </c>
      <c r="C34" s="23" t="s">
        <v>76</v>
      </c>
      <c r="D34" s="22" t="s">
        <v>77</v>
      </c>
      <c r="E34" s="23"/>
      <c r="F34" s="22" t="n">
        <v>68</v>
      </c>
      <c r="G34" s="20" t="s">
        <v>35</v>
      </c>
      <c r="H34" s="20" t="n">
        <v>35</v>
      </c>
      <c r="I34" s="20"/>
      <c r="J34" s="20"/>
      <c r="K34" s="20"/>
      <c r="L34" s="20" t="n">
        <v>0.28</v>
      </c>
      <c r="M34" s="25" t="s">
        <v>78</v>
      </c>
      <c r="N34" s="25"/>
      <c r="O34" s="26" t="inlineStr">
        <is>
          <t>2028-09-03</t>
        </is>
      </c>
      <c r="P34" s="22" t="s">
        <v>62</v>
      </c>
    </row>
    <row r="35" s="8" customFormat="true" ht="45" hidden="false" customHeight="true" outlineLevel="0" collapsed="false">
      <c r="A35" s="20"/>
      <c r="B35" s="20" t="str">
        <f aca="false">IF(C35&lt;&gt;"",$O$3,"")</f>
        <v>20260827</v>
      </c>
      <c r="C35" s="23" t="s">
        <v>76</v>
      </c>
      <c r="D35" s="22" t="s">
        <v>77</v>
      </c>
      <c r="E35" s="23"/>
      <c r="F35" s="22"/>
      <c r="G35" s="20"/>
      <c r="H35" s="20" t="n">
        <v>33</v>
      </c>
      <c r="I35" s="20"/>
      <c r="J35" s="20"/>
      <c r="K35" s="20"/>
      <c r="L35" s="20"/>
      <c r="M35" s="25" t="s">
        <v>79</v>
      </c>
      <c r="N35" s="25"/>
      <c r="O35" s="26" t="inlineStr">
        <is>
          <t>2028-10-15</t>
        </is>
      </c>
      <c r="P35" s="22" t="s">
        <v>62</v>
      </c>
    </row>
    <row r="36" s="8" customFormat="true" ht="45" hidden="false" customHeight="true" outlineLevel="0" collapsed="false">
      <c r="A36" s="20" t="n">
        <v>10</v>
      </c>
      <c r="B36" s="20" t="str">
        <f aca="false">IF(C36&lt;&gt;"",$O$3,"")</f>
        <v>20260827</v>
      </c>
      <c r="C36" s="23" t="s">
        <v>80</v>
      </c>
      <c r="D36" s="22" t="s">
        <v>81</v>
      </c>
      <c r="E36" s="23"/>
      <c r="F36" s="22" t="n">
        <v>76</v>
      </c>
      <c r="G36" s="20" t="s">
        <v>35</v>
      </c>
      <c r="H36" s="20" t="n">
        <v>24</v>
      </c>
      <c r="I36" s="20" t="n">
        <v>3</v>
      </c>
      <c r="J36" s="20"/>
      <c r="K36" s="20"/>
      <c r="L36" s="20" t="n">
        <v>0.16</v>
      </c>
      <c r="M36" s="25" t="s">
        <v>82</v>
      </c>
      <c r="N36" s="25"/>
      <c r="O36" s="26" t="inlineStr">
        <is>
          <t>2028-02-26</t>
        </is>
      </c>
      <c r="P36" s="22" t="s">
        <v>62</v>
      </c>
      <c r="R36" s="8" t="s">
        <v>83</v>
      </c>
    </row>
    <row r="37" s="8" customFormat="true" ht="45" hidden="false" customHeight="true" outlineLevel="0" collapsed="false">
      <c r="A37" s="20"/>
      <c r="B37" s="20" t="str">
        <f aca="false">IF(C37&lt;&gt;"",$O$3,"")</f>
        <v>20260827</v>
      </c>
      <c r="C37" s="23" t="s">
        <v>80</v>
      </c>
      <c r="D37" s="22" t="s">
        <v>81</v>
      </c>
      <c r="E37" s="23"/>
      <c r="F37" s="22"/>
      <c r="G37" s="20"/>
      <c r="H37" s="20" t="n">
        <v>7</v>
      </c>
      <c r="I37" s="20"/>
      <c r="J37" s="20"/>
      <c r="K37" s="20"/>
      <c r="L37" s="20"/>
      <c r="M37" s="25" t="s">
        <v>84</v>
      </c>
      <c r="N37" s="25"/>
      <c r="O37" s="26" t="inlineStr">
        <is>
          <t>2028-07-23</t>
        </is>
      </c>
      <c r="P37" s="22" t="s">
        <v>62</v>
      </c>
    </row>
    <row r="38" s="8" customFormat="true" ht="45" hidden="false" customHeight="true" outlineLevel="0" collapsed="false">
      <c r="A38" s="20"/>
      <c r="B38" s="20" t="str">
        <f aca="false">IF(C38&lt;&gt;"",$O$3,"")</f>
        <v>20260827</v>
      </c>
      <c r="C38" s="23" t="s">
        <v>80</v>
      </c>
      <c r="D38" s="22" t="s">
        <v>81</v>
      </c>
      <c r="E38" s="23"/>
      <c r="F38" s="22"/>
      <c r="G38" s="20"/>
      <c r="H38" s="20" t="n">
        <v>42</v>
      </c>
      <c r="I38" s="20"/>
      <c r="J38" s="20"/>
      <c r="K38" s="20"/>
      <c r="L38" s="20"/>
      <c r="M38" s="25" t="s">
        <v>85</v>
      </c>
      <c r="N38" s="25"/>
      <c r="O38" s="26" t="inlineStr">
        <is>
          <t>2028-08-06</t>
        </is>
      </c>
      <c r="P38" s="22" t="s">
        <v>62</v>
      </c>
    </row>
    <row r="39" s="8" customFormat="true" ht="45" hidden="false" customHeight="true" outlineLevel="0" collapsed="false">
      <c r="A39" s="20" t="n">
        <v>11</v>
      </c>
      <c r="B39" s="20" t="str">
        <f aca="false">IF(C39&lt;&gt;"",$O$3,"")</f>
        <v>20260827</v>
      </c>
      <c r="C39" s="23" t="s">
        <v>86</v>
      </c>
      <c r="D39" s="22" t="s">
        <v>87</v>
      </c>
      <c r="E39" s="23"/>
      <c r="F39" s="22" t="n">
        <v>23</v>
      </c>
      <c r="G39" s="20" t="s">
        <v>35</v>
      </c>
      <c r="H39" s="20" t="n">
        <v>14</v>
      </c>
      <c r="I39" s="20"/>
      <c r="J39" s="20"/>
      <c r="K39" s="20"/>
      <c r="L39" s="20" t="n">
        <v>0.325</v>
      </c>
      <c r="M39" s="25" t="s">
        <v>88</v>
      </c>
      <c r="N39" s="25"/>
      <c r="O39" s="26" t="inlineStr">
        <is>
          <t>2028-11-05</t>
        </is>
      </c>
      <c r="P39" s="22" t="s">
        <v>62</v>
      </c>
    </row>
    <row r="40" s="8" customFormat="true" ht="45" hidden="false" customHeight="true" outlineLevel="0" collapsed="false">
      <c r="A40" s="20"/>
      <c r="B40" s="20" t="str">
        <f aca="false">IF(C40&lt;&gt;"",$O$3,"")</f>
        <v>20260827</v>
      </c>
      <c r="C40" s="23" t="s">
        <v>86</v>
      </c>
      <c r="D40" s="22" t="s">
        <v>87</v>
      </c>
      <c r="E40" s="23"/>
      <c r="F40" s="22"/>
      <c r="G40" s="20"/>
      <c r="H40" s="20" t="n">
        <v>9</v>
      </c>
      <c r="I40" s="20"/>
      <c r="J40" s="20"/>
      <c r="K40" s="20"/>
      <c r="L40" s="20"/>
      <c r="M40" s="25" t="s">
        <v>89</v>
      </c>
      <c r="N40" s="25"/>
      <c r="O40" s="26" t="inlineStr">
        <is>
          <t>2028-10-22</t>
        </is>
      </c>
      <c r="P40" s="22" t="s">
        <v>62</v>
      </c>
    </row>
    <row r="41" s="8" customFormat="true" ht="45" hidden="false" customHeight="true" outlineLevel="0" collapsed="false">
      <c r="A41" s="20" t="n">
        <v>12</v>
      </c>
      <c r="B41" s="20" t="str">
        <f aca="false">IF(C41&lt;&gt;"",$O$3,"")</f>
        <v>20260827</v>
      </c>
      <c r="C41" s="23" t="s">
        <v>90</v>
      </c>
      <c r="D41" s="22" t="s">
        <v>91</v>
      </c>
      <c r="E41" s="23"/>
      <c r="F41" s="22" t="n">
        <v>29</v>
      </c>
      <c r="G41" s="20" t="s">
        <v>35</v>
      </c>
      <c r="H41" s="20" t="n">
        <v>29</v>
      </c>
      <c r="I41" s="20"/>
      <c r="J41" s="20"/>
      <c r="K41" s="20"/>
      <c r="L41" s="20" t="n">
        <v>0.55</v>
      </c>
      <c r="M41" s="25" t="s">
        <v>92</v>
      </c>
      <c r="N41" s="25"/>
      <c r="O41" s="26" t="inlineStr">
        <is>
          <t>2029-03-05</t>
        </is>
      </c>
      <c r="P41" s="22" t="s">
        <v>62</v>
      </c>
    </row>
    <row r="42" s="8" customFormat="true" ht="45" hidden="false" customHeight="true" outlineLevel="0" collapsed="false">
      <c r="A42" s="20" t="n">
        <v>13</v>
      </c>
      <c r="B42" s="20" t="str">
        <f aca="false">IF(C42&lt;&gt;"",$O$3,"")</f>
        <v>20260827</v>
      </c>
      <c r="C42" s="23" t="s">
        <v>93</v>
      </c>
      <c r="D42" s="22" t="s">
        <v>94</v>
      </c>
      <c r="E42" s="23"/>
      <c r="F42" s="22" t="n">
        <v>28</v>
      </c>
      <c r="G42" s="20" t="s">
        <v>35</v>
      </c>
      <c r="H42" s="20" t="n">
        <v>20</v>
      </c>
      <c r="I42" s="20"/>
      <c r="J42" s="20"/>
      <c r="K42" s="20"/>
      <c r="L42" s="20" t="n">
        <v>0.32</v>
      </c>
      <c r="M42" s="25" t="s">
        <v>95</v>
      </c>
      <c r="N42" s="25"/>
      <c r="O42" s="26" t="inlineStr">
        <is>
          <t>2028-07-09</t>
        </is>
      </c>
      <c r="P42" s="22" t="s">
        <v>62</v>
      </c>
    </row>
    <row r="43" s="8" customFormat="true" ht="45" hidden="false" customHeight="true" outlineLevel="0" collapsed="false">
      <c r="A43" s="20"/>
      <c r="B43" s="20" t="str">
        <f aca="false">IF(C43&lt;&gt;"",$O$3,"")</f>
        <v>20260827</v>
      </c>
      <c r="C43" s="23" t="s">
        <v>93</v>
      </c>
      <c r="D43" s="22" t="s">
        <v>94</v>
      </c>
      <c r="E43" s="23"/>
      <c r="F43" s="22"/>
      <c r="G43" s="20"/>
      <c r="H43" s="20" t="n">
        <v>8</v>
      </c>
      <c r="I43" s="20"/>
      <c r="J43" s="20"/>
      <c r="K43" s="20"/>
      <c r="L43" s="20"/>
      <c r="M43" s="25" t="s">
        <v>96</v>
      </c>
      <c r="N43" s="25"/>
      <c r="O43" s="26" t="inlineStr">
        <is>
          <t>2028-02-26</t>
        </is>
      </c>
      <c r="P43" s="22" t="s">
        <v>62</v>
      </c>
    </row>
    <row r="44" s="8" customFormat="true" ht="45" hidden="false" customHeight="true" outlineLevel="0" collapsed="false">
      <c r="A44" s="20" t="n">
        <v>14</v>
      </c>
      <c r="B44" s="20" t="str">
        <f aca="false">IF(C44&lt;&gt;"",$O$3,"")</f>
        <v>20260827</v>
      </c>
      <c r="C44" s="23" t="s">
        <v>97</v>
      </c>
      <c r="D44" s="22" t="s">
        <v>98</v>
      </c>
      <c r="E44" s="23"/>
      <c r="F44" s="22" t="n">
        <v>288</v>
      </c>
      <c r="G44" s="20" t="n">
        <v>32</v>
      </c>
      <c r="H44" s="20" t="n">
        <v>64</v>
      </c>
      <c r="I44" s="20"/>
      <c r="J44" s="20"/>
      <c r="K44" s="20"/>
      <c r="L44" s="20" t="s">
        <v>35</v>
      </c>
      <c r="M44" s="25" t="s">
        <v>99</v>
      </c>
      <c r="N44" s="25"/>
      <c r="O44" s="26" t="inlineStr">
        <is>
          <t>2029-04-09</t>
        </is>
      </c>
      <c r="P44" s="22" t="s">
        <v>62</v>
      </c>
    </row>
    <row r="45" s="8" customFormat="true" ht="45" hidden="false" customHeight="true" outlineLevel="0" collapsed="false">
      <c r="A45" s="20"/>
      <c r="B45" s="20" t="str">
        <f aca="false">IF(C45&lt;&gt;"",$O$3,"")</f>
        <v>20260827</v>
      </c>
      <c r="C45" s="23" t="s">
        <v>97</v>
      </c>
      <c r="D45" s="22" t="s">
        <v>98</v>
      </c>
      <c r="E45" s="23"/>
      <c r="F45" s="22"/>
      <c r="G45" s="20"/>
      <c r="H45" s="20" t="n">
        <v>63</v>
      </c>
      <c r="I45" s="20" t="n">
        <v>1</v>
      </c>
      <c r="J45" s="20"/>
      <c r="K45" s="20"/>
      <c r="L45" s="20"/>
      <c r="M45" s="25" t="s">
        <v>100</v>
      </c>
      <c r="N45" s="25"/>
      <c r="O45" s="26" t="inlineStr">
        <is>
          <t>2029-04-02</t>
        </is>
      </c>
      <c r="P45" s="22" t="s">
        <v>62</v>
      </c>
      <c r="R45" s="8" t="s">
        <v>101</v>
      </c>
    </row>
    <row r="46" s="8" customFormat="true" ht="45" hidden="false" customHeight="true" outlineLevel="0" collapsed="false">
      <c r="A46" s="20"/>
      <c r="B46" s="20" t="str">
        <f aca="false">IF(C46&lt;&gt;"",$O$3,"")</f>
        <v>20260827</v>
      </c>
      <c r="C46" s="23" t="s">
        <v>97</v>
      </c>
      <c r="D46" s="22" t="s">
        <v>98</v>
      </c>
      <c r="E46" s="23"/>
      <c r="F46" s="22"/>
      <c r="G46" s="20"/>
      <c r="H46" s="20" t="n">
        <v>31</v>
      </c>
      <c r="I46" s="20" t="n">
        <v>1</v>
      </c>
      <c r="J46" s="20"/>
      <c r="K46" s="20"/>
      <c r="L46" s="20"/>
      <c r="M46" s="25" t="s">
        <v>102</v>
      </c>
      <c r="N46" s="25"/>
      <c r="O46" s="26" t="inlineStr">
        <is>
          <t>2029-02-12</t>
        </is>
      </c>
      <c r="P46" s="22" t="s">
        <v>62</v>
      </c>
      <c r="R46" s="8" t="s">
        <v>101</v>
      </c>
    </row>
    <row r="47" s="8" customFormat="true" ht="45" hidden="false" customHeight="true" outlineLevel="0" collapsed="false">
      <c r="A47" s="20"/>
      <c r="B47" s="20" t="str">
        <f aca="false">IF(C47&lt;&gt;"",$O$3,"")</f>
        <v>20260827</v>
      </c>
      <c r="C47" s="23" t="s">
        <v>97</v>
      </c>
      <c r="D47" s="22" t="s">
        <v>98</v>
      </c>
      <c r="E47" s="23"/>
      <c r="F47" s="22"/>
      <c r="G47" s="20"/>
      <c r="H47" s="20" t="n">
        <v>128</v>
      </c>
      <c r="I47" s="20"/>
      <c r="J47" s="20"/>
      <c r="K47" s="20"/>
      <c r="L47" s="20"/>
      <c r="M47" s="25" t="s">
        <v>103</v>
      </c>
      <c r="N47" s="25"/>
      <c r="O47" s="26" t="inlineStr">
        <is>
          <t>2029-04-02</t>
        </is>
      </c>
      <c r="P47" s="22" t="s">
        <v>62</v>
      </c>
    </row>
    <row r="48" s="8" customFormat="true" ht="45" hidden="false" customHeight="true" outlineLevel="0" collapsed="false">
      <c r="A48" s="20" t="n">
        <v>15</v>
      </c>
      <c r="B48" s="20" t="str">
        <f aca="false">IF(C48&lt;&gt;"",$O$3,"")</f>
        <v>20260827</v>
      </c>
      <c r="C48" s="23" t="s">
        <v>104</v>
      </c>
      <c r="D48" s="22" t="s">
        <v>105</v>
      </c>
      <c r="E48" s="23"/>
      <c r="F48" s="22" t="n">
        <v>295</v>
      </c>
      <c r="G48" s="20" t="n">
        <v>24</v>
      </c>
      <c r="H48" s="20" t="n">
        <v>88</v>
      </c>
      <c r="I48" s="20" t="n">
        <v>3</v>
      </c>
      <c r="J48" s="20"/>
      <c r="K48" s="20"/>
      <c r="L48" s="20" t="n">
        <v>0.32</v>
      </c>
      <c r="M48" s="25" t="s">
        <v>106</v>
      </c>
      <c r="N48" s="25"/>
      <c r="O48" s="26" t="inlineStr">
        <is>
          <t>2029-02-12</t>
        </is>
      </c>
      <c r="P48" s="22" t="s">
        <v>62</v>
      </c>
      <c r="R48" s="8" t="s">
        <v>107</v>
      </c>
      <c r="U48" s="8" t="e">
        <f aca="false">_xlfn.DISPIMG("ID_D38420C361AE4ED09A3BF1F182107CD5",1)</f>
        <v>#NAME?</v>
      </c>
      <c r="V48" s="34"/>
    </row>
    <row r="49" s="8" customFormat="true" ht="45" hidden="false" customHeight="true" outlineLevel="0" collapsed="false">
      <c r="A49" s="20"/>
      <c r="B49" s="20" t="str">
        <f aca="false">IF(C49&lt;&gt;"",$O$3,"")</f>
        <v>20260827</v>
      </c>
      <c r="C49" s="23" t="s">
        <v>104</v>
      </c>
      <c r="D49" s="22" t="s">
        <v>105</v>
      </c>
      <c r="E49" s="23"/>
      <c r="F49" s="22"/>
      <c r="G49" s="20"/>
      <c r="H49" s="20" t="n">
        <v>143</v>
      </c>
      <c r="I49" s="20" t="n">
        <v>1</v>
      </c>
      <c r="J49" s="20"/>
      <c r="K49" s="20"/>
      <c r="L49" s="20"/>
      <c r="M49" s="25" t="s">
        <v>108</v>
      </c>
      <c r="N49" s="25"/>
      <c r="O49" s="26" t="inlineStr">
        <is>
          <t>2029-04-16</t>
        </is>
      </c>
      <c r="P49" s="22" t="s">
        <v>62</v>
      </c>
      <c r="R49" s="8" t="s">
        <v>109</v>
      </c>
    </row>
    <row r="50" s="8" customFormat="true" ht="45" hidden="false" customHeight="true" outlineLevel="0" collapsed="false">
      <c r="A50" s="20"/>
      <c r="B50" s="20" t="str">
        <f aca="false">IF(C50&lt;&gt;"",$O$3,"")</f>
        <v>20260827</v>
      </c>
      <c r="C50" s="23" t="s">
        <v>104</v>
      </c>
      <c r="D50" s="22" t="s">
        <v>105</v>
      </c>
      <c r="E50" s="23"/>
      <c r="F50" s="22"/>
      <c r="G50" s="20"/>
      <c r="H50" s="20" t="n">
        <v>60</v>
      </c>
      <c r="I50" s="20"/>
      <c r="J50" s="20"/>
      <c r="K50" s="20"/>
      <c r="L50" s="20"/>
      <c r="M50" s="25" t="s">
        <v>110</v>
      </c>
      <c r="N50" s="25"/>
      <c r="O50" s="26" t="inlineStr">
        <is>
          <t>2029-02-12</t>
        </is>
      </c>
      <c r="P50" s="22" t="s">
        <v>62</v>
      </c>
    </row>
    <row r="51" s="8" customFormat="true" ht="45" hidden="false" customHeight="true" outlineLevel="0" collapsed="false">
      <c r="A51" s="20" t="n">
        <v>16</v>
      </c>
      <c r="B51" s="20" t="str">
        <f aca="false">IF(C51&lt;&gt;"",$O$3,"")</f>
        <v>20260827</v>
      </c>
      <c r="C51" s="23" t="s">
        <v>111</v>
      </c>
      <c r="D51" s="22" t="s">
        <v>112</v>
      </c>
      <c r="E51" s="23"/>
      <c r="F51" s="22" t="n">
        <v>200</v>
      </c>
      <c r="G51" s="20" t="n">
        <v>41</v>
      </c>
      <c r="H51" s="20" t="n">
        <v>159</v>
      </c>
      <c r="I51" s="20"/>
      <c r="J51" s="20"/>
      <c r="K51" s="20"/>
      <c r="L51" s="20" t="n">
        <v>0.18</v>
      </c>
      <c r="M51" s="25" t="s">
        <v>113</v>
      </c>
      <c r="N51" s="25"/>
      <c r="O51" s="26" t="inlineStr">
        <is>
          <t>2029-04-02</t>
        </is>
      </c>
      <c r="P51" s="22" t="s">
        <v>62</v>
      </c>
    </row>
    <row r="52" s="8" customFormat="true" ht="45" hidden="false" customHeight="true" outlineLevel="0" collapsed="false">
      <c r="A52" s="20"/>
      <c r="B52" s="20" t="str">
        <f aca="false">IF(C52&lt;&gt;"",$O$3,"")</f>
        <v>20260827</v>
      </c>
      <c r="C52" s="23" t="s">
        <v>111</v>
      </c>
      <c r="D52" s="22" t="s">
        <v>112</v>
      </c>
      <c r="E52" s="23"/>
      <c r="F52" s="22"/>
      <c r="G52" s="20"/>
      <c r="H52" s="20" t="n">
        <v>41</v>
      </c>
      <c r="I52" s="20"/>
      <c r="J52" s="20"/>
      <c r="K52" s="20"/>
      <c r="L52" s="20"/>
      <c r="M52" s="25" t="s">
        <v>114</v>
      </c>
      <c r="N52" s="25"/>
      <c r="O52" s="26" t="inlineStr">
        <is>
          <t>2029-04-30</t>
        </is>
      </c>
      <c r="P52" s="22" t="s">
        <v>62</v>
      </c>
    </row>
    <row r="53" s="8" customFormat="true" ht="45" hidden="false" customHeight="true" outlineLevel="0" collapsed="false">
      <c r="A53" s="20" t="n">
        <v>17</v>
      </c>
      <c r="B53" s="20" t="str">
        <f aca="false">IF(C53&lt;&gt;"",$O$3,"")</f>
        <v>20260827</v>
      </c>
      <c r="C53" s="23" t="s">
        <v>115</v>
      </c>
      <c r="D53" s="35" t="s">
        <v>116</v>
      </c>
      <c r="E53" s="23"/>
      <c r="F53" s="22" t="n">
        <v>428</v>
      </c>
      <c r="G53" s="20" t="n">
        <v>20</v>
      </c>
      <c r="H53" s="20" t="n">
        <v>270</v>
      </c>
      <c r="I53" s="20"/>
      <c r="J53" s="20"/>
      <c r="K53" s="20"/>
      <c r="L53" s="34" t="n">
        <v>0.49</v>
      </c>
      <c r="M53" s="36" t="s">
        <v>117</v>
      </c>
      <c r="N53" s="25"/>
      <c r="O53" s="26" t="inlineStr">
        <is>
          <t>2028-09-01</t>
        </is>
      </c>
      <c r="P53" s="22" t="s">
        <v>62</v>
      </c>
      <c r="Q53" s="37" t="s">
        <v>118</v>
      </c>
    </row>
    <row r="54" s="8" customFormat="true" ht="45" hidden="false" customHeight="true" outlineLevel="0" collapsed="false">
      <c r="A54" s="20"/>
      <c r="B54" s="20" t="str">
        <f aca="false">IF(C54&lt;&gt;"",$O$3,"")</f>
        <v>20260827</v>
      </c>
      <c r="C54" s="23" t="s">
        <v>115</v>
      </c>
      <c r="D54" s="35" t="s">
        <v>116</v>
      </c>
      <c r="E54" s="23"/>
      <c r="F54" s="22"/>
      <c r="G54" s="20"/>
      <c r="H54" s="20" t="n">
        <v>78</v>
      </c>
      <c r="I54" s="20"/>
      <c r="J54" s="20"/>
      <c r="K54" s="20"/>
      <c r="L54" s="34"/>
      <c r="M54" s="36" t="s">
        <v>119</v>
      </c>
      <c r="N54" s="25"/>
      <c r="O54" s="26" t="inlineStr">
        <is>
          <t>2028-08-01</t>
        </is>
      </c>
      <c r="P54" s="22" t="s">
        <v>62</v>
      </c>
      <c r="Q54" s="37"/>
    </row>
    <row r="55" s="8" customFormat="true" ht="45" hidden="false" customHeight="true" outlineLevel="0" collapsed="false">
      <c r="A55" s="20"/>
      <c r="B55" s="20" t="str">
        <f aca="false">IF(C55&lt;&gt;"",$O$3,"")</f>
        <v>20260827</v>
      </c>
      <c r="C55" s="23" t="s">
        <v>115</v>
      </c>
      <c r="D55" s="35" t="s">
        <v>116</v>
      </c>
      <c r="E55" s="23"/>
      <c r="F55" s="22"/>
      <c r="G55" s="20"/>
      <c r="H55" s="20" t="n">
        <v>80</v>
      </c>
      <c r="I55" s="20"/>
      <c r="J55" s="20"/>
      <c r="K55" s="20"/>
      <c r="L55" s="34"/>
      <c r="M55" s="36" t="s">
        <v>120</v>
      </c>
      <c r="N55" s="25"/>
      <c r="O55" s="26" t="inlineStr">
        <is>
          <t>2028-12-01</t>
        </is>
      </c>
      <c r="P55" s="22" t="s">
        <v>62</v>
      </c>
      <c r="Q55" s="37"/>
    </row>
    <row r="56" s="8" customFormat="true" ht="45" hidden="false" customHeight="true" outlineLevel="0" collapsed="false">
      <c r="A56" s="20" t="n">
        <v>18</v>
      </c>
      <c r="B56" s="20" t="str">
        <f aca="false">IF(C56&lt;&gt;"",$O$3,"")</f>
        <v>20260827</v>
      </c>
      <c r="C56" s="23" t="s">
        <v>121</v>
      </c>
      <c r="D56" s="22" t="s">
        <v>122</v>
      </c>
      <c r="E56" s="23"/>
      <c r="F56" s="22" t="n">
        <v>741</v>
      </c>
      <c r="G56" s="20" t="n">
        <v>63</v>
      </c>
      <c r="H56" s="20" t="n">
        <v>741</v>
      </c>
      <c r="I56" s="20"/>
      <c r="J56" s="20"/>
      <c r="K56" s="27"/>
      <c r="L56" s="20" t="n">
        <v>0.13</v>
      </c>
      <c r="M56" s="25" t="s">
        <v>123</v>
      </c>
      <c r="N56" s="25"/>
      <c r="O56" s="26" t="inlineStr">
        <is>
          <t>2029-03-01</t>
        </is>
      </c>
      <c r="P56" s="22" t="s">
        <v>62</v>
      </c>
    </row>
    <row r="57" s="8" customFormat="true" ht="45" hidden="false" customHeight="true" outlineLevel="0" collapsed="false">
      <c r="A57" s="20" t="n">
        <v>19</v>
      </c>
      <c r="B57" s="20" t="str">
        <f aca="false">IF(C57&lt;&gt;"",$O$3,"")</f>
        <v>20260827</v>
      </c>
      <c r="C57" s="23" t="s">
        <v>124</v>
      </c>
      <c r="D57" s="22" t="s">
        <v>125</v>
      </c>
      <c r="E57" s="23"/>
      <c r="F57" s="22" t="n">
        <v>53</v>
      </c>
      <c r="G57" s="20" t="s">
        <v>35</v>
      </c>
      <c r="H57" s="20" t="n">
        <v>53</v>
      </c>
      <c r="I57" s="20"/>
      <c r="J57" s="20"/>
      <c r="K57" s="20"/>
      <c r="L57" s="38" t="n">
        <v>0.14</v>
      </c>
      <c r="M57" s="25" t="s">
        <v>126</v>
      </c>
      <c r="N57" s="25"/>
      <c r="O57" s="26" t="inlineStr">
        <is>
          <t>2028-09-01</t>
        </is>
      </c>
      <c r="P57" s="22" t="s">
        <v>62</v>
      </c>
    </row>
    <row r="58" s="8" customFormat="true" ht="45" hidden="false" customHeight="true" outlineLevel="0" collapsed="false">
      <c r="A58" s="20" t="n">
        <v>20</v>
      </c>
      <c r="B58" s="20" t="str">
        <f aca="false">IF(C58&lt;&gt;"",$O$3,"")</f>
        <v>20260827</v>
      </c>
      <c r="C58" s="23" t="s">
        <v>127</v>
      </c>
      <c r="D58" s="22" t="s">
        <v>128</v>
      </c>
      <c r="E58" s="23"/>
      <c r="F58" s="22" t="n">
        <v>434</v>
      </c>
      <c r="G58" s="20" t="n">
        <v>23</v>
      </c>
      <c r="H58" s="20" t="n">
        <v>432</v>
      </c>
      <c r="I58" s="20" t="n">
        <v>2</v>
      </c>
      <c r="J58" s="20"/>
      <c r="K58" s="20"/>
      <c r="L58" s="38" t="n">
        <v>0.25</v>
      </c>
      <c r="M58" s="25" t="s">
        <v>129</v>
      </c>
      <c r="N58" s="25"/>
      <c r="O58" s="26" t="inlineStr">
        <is>
          <t>2028-10-01</t>
        </is>
      </c>
      <c r="P58" s="22" t="s">
        <v>62</v>
      </c>
      <c r="R58" s="8" t="s">
        <v>130</v>
      </c>
    </row>
    <row r="59" s="8" customFormat="true" ht="45" hidden="false" customHeight="true" outlineLevel="0" collapsed="false">
      <c r="A59" s="20" t="n">
        <v>21</v>
      </c>
      <c r="B59" s="20" t="str">
        <f aca="false">IF(C59&lt;&gt;"",$O$3,"")</f>
        <v>20260827</v>
      </c>
      <c r="C59" s="39" t="s">
        <v>131</v>
      </c>
      <c r="D59" s="40" t="s">
        <v>132</v>
      </c>
      <c r="E59" s="23"/>
      <c r="F59" s="22" t="n">
        <v>440</v>
      </c>
      <c r="G59" s="20" t="n">
        <v>20</v>
      </c>
      <c r="H59" s="20" t="n">
        <v>124</v>
      </c>
      <c r="I59" s="20" t="n">
        <v>1</v>
      </c>
      <c r="J59" s="20"/>
      <c r="K59" s="20"/>
      <c r="L59" s="20" t="s">
        <v>35</v>
      </c>
      <c r="M59" s="25" t="s">
        <v>133</v>
      </c>
      <c r="N59" s="30" t="str">
        <f aca="false">M59&amp;P59</f>
        <v>40ZN6U/115-260819-124C</v>
      </c>
      <c r="O59" s="31" t="inlineStr">
        <is>
          <t>2028-11-01</t>
        </is>
      </c>
      <c r="P59" s="22" t="s">
        <v>134</v>
      </c>
      <c r="Q59" s="41" t="s">
        <v>135</v>
      </c>
      <c r="R59" s="33" t="s">
        <v>58</v>
      </c>
    </row>
    <row r="60" s="8" customFormat="true" ht="45" hidden="false" customHeight="true" outlineLevel="0" collapsed="false">
      <c r="A60" s="20"/>
      <c r="B60" s="20"/>
      <c r="C60" s="39" t="s">
        <v>131</v>
      </c>
      <c r="D60" s="42" t="s">
        <v>136</v>
      </c>
      <c r="E60" s="23"/>
      <c r="F60" s="22"/>
      <c r="G60" s="20"/>
      <c r="H60" s="43" t="n">
        <v>200</v>
      </c>
      <c r="I60" s="20"/>
      <c r="J60" s="20"/>
      <c r="K60" s="20"/>
      <c r="L60" s="20"/>
      <c r="M60" s="25" t="s">
        <v>137</v>
      </c>
      <c r="N60" s="30" t="str">
        <f aca="false">M60&amp;P60</f>
        <v>40A11U/115-260819-124C</v>
      </c>
      <c r="O60" s="31" t="inlineStr">
        <is>
          <t>2029-01-01</t>
        </is>
      </c>
      <c r="P60" s="22" t="s">
        <v>134</v>
      </c>
      <c r="Q60" s="41"/>
      <c r="R60" s="44" t="s">
        <v>138</v>
      </c>
    </row>
    <row r="61" s="8" customFormat="true" ht="45" hidden="false" customHeight="true" outlineLevel="0" collapsed="false">
      <c r="A61" s="20"/>
      <c r="B61" s="20"/>
      <c r="C61" s="39" t="s">
        <v>131</v>
      </c>
      <c r="D61" s="40" t="s">
        <v>132</v>
      </c>
      <c r="E61" s="23"/>
      <c r="F61" s="22"/>
      <c r="G61" s="20"/>
      <c r="H61" s="20" t="n">
        <f aca="false">232-200</f>
        <v>32</v>
      </c>
      <c r="I61" s="20" t="n">
        <v>1</v>
      </c>
      <c r="J61" s="20"/>
      <c r="K61" s="20"/>
      <c r="L61" s="20"/>
      <c r="M61" s="25" t="s">
        <v>137</v>
      </c>
      <c r="N61" s="30" t="str">
        <f aca="false">M61&amp;P61</f>
        <v>40A11U/115-260819-124C</v>
      </c>
      <c r="O61" s="31" t="inlineStr">
        <is>
          <t>2029-01-01</t>
        </is>
      </c>
      <c r="P61" s="22" t="s">
        <v>134</v>
      </c>
      <c r="Q61" s="41"/>
      <c r="R61" s="33" t="s">
        <v>58</v>
      </c>
    </row>
    <row r="62" s="8" customFormat="true" ht="45" hidden="false" customHeight="true" outlineLevel="0" collapsed="false">
      <c r="A62" s="20"/>
      <c r="B62" s="20"/>
      <c r="C62" s="39" t="s">
        <v>131</v>
      </c>
      <c r="D62" s="40" t="s">
        <v>132</v>
      </c>
      <c r="E62" s="23"/>
      <c r="F62" s="22"/>
      <c r="G62" s="20"/>
      <c r="H62" s="20" t="n">
        <v>81</v>
      </c>
      <c r="I62" s="20" t="n">
        <v>1</v>
      </c>
      <c r="J62" s="20"/>
      <c r="K62" s="20"/>
      <c r="L62" s="20"/>
      <c r="M62" s="25" t="s">
        <v>139</v>
      </c>
      <c r="N62" s="30" t="str">
        <f aca="false">M62&amp;P62</f>
        <v>40A12U/115-260819-124C</v>
      </c>
      <c r="O62" s="31" t="inlineStr">
        <is>
          <t>2029-01-01</t>
        </is>
      </c>
      <c r="P62" s="22" t="s">
        <v>134</v>
      </c>
      <c r="Q62" s="41"/>
      <c r="R62" s="33" t="s">
        <v>58</v>
      </c>
    </row>
    <row r="63" s="8" customFormat="true" ht="45" hidden="false" customHeight="true" outlineLevel="0" collapsed="false">
      <c r="A63" s="20" t="n">
        <v>22</v>
      </c>
      <c r="B63" s="20" t="str">
        <f aca="false">IF(C63&lt;&gt;"",$O$3,"")</f>
        <v>20260827</v>
      </c>
      <c r="C63" s="23" t="s">
        <v>140</v>
      </c>
      <c r="D63" s="22" t="s">
        <v>141</v>
      </c>
      <c r="E63" s="23"/>
      <c r="F63" s="22" t="n">
        <v>1000</v>
      </c>
      <c r="G63" s="20" t="n">
        <v>45</v>
      </c>
      <c r="H63" s="20" t="n">
        <v>964</v>
      </c>
      <c r="I63" s="20" t="n">
        <v>9</v>
      </c>
      <c r="J63" s="20"/>
      <c r="K63" s="20"/>
      <c r="L63" s="38" t="n">
        <v>0.35</v>
      </c>
      <c r="M63" s="25" t="s">
        <v>142</v>
      </c>
      <c r="N63" s="25"/>
      <c r="O63" s="26" t="inlineStr">
        <is>
          <t>2028-06-01</t>
        </is>
      </c>
      <c r="P63" s="22" t="s">
        <v>143</v>
      </c>
      <c r="R63" s="8" t="s">
        <v>144</v>
      </c>
    </row>
    <row r="64" s="8" customFormat="true" ht="45" hidden="false" customHeight="true" outlineLevel="0" collapsed="false">
      <c r="A64" s="20"/>
      <c r="B64" s="20" t="str">
        <f aca="false">IF(C64&lt;&gt;"",$O$3,"")</f>
        <v>20260827</v>
      </c>
      <c r="C64" s="23" t="s">
        <v>140</v>
      </c>
      <c r="D64" s="22" t="s">
        <v>141</v>
      </c>
      <c r="E64" s="23"/>
      <c r="F64" s="22"/>
      <c r="G64" s="20"/>
      <c r="H64" s="20" t="n">
        <v>6</v>
      </c>
      <c r="I64" s="20" t="n">
        <v>1</v>
      </c>
      <c r="J64" s="20"/>
      <c r="K64" s="20"/>
      <c r="L64" s="38"/>
      <c r="M64" s="25" t="s">
        <v>39</v>
      </c>
      <c r="N64" s="25"/>
      <c r="O64" s="26" t="inlineStr">
        <is>
          <t>2028-10-01</t>
        </is>
      </c>
      <c r="P64" s="22" t="s">
        <v>143</v>
      </c>
      <c r="R64" s="45" t="s">
        <v>101</v>
      </c>
    </row>
    <row r="65" s="8" customFormat="true" ht="45" hidden="false" customHeight="true" outlineLevel="0" collapsed="false">
      <c r="A65" s="20"/>
      <c r="B65" s="20" t="str">
        <f aca="false">IF(C65&lt;&gt;"",$O$3,"")</f>
        <v>20260827</v>
      </c>
      <c r="C65" s="23" t="s">
        <v>140</v>
      </c>
      <c r="D65" s="22" t="s">
        <v>141</v>
      </c>
      <c r="E65" s="23"/>
      <c r="F65" s="22"/>
      <c r="G65" s="20"/>
      <c r="H65" s="20" t="n">
        <v>20</v>
      </c>
      <c r="I65" s="20"/>
      <c r="J65" s="20"/>
      <c r="K65" s="20"/>
      <c r="L65" s="38"/>
      <c r="M65" s="25" t="s">
        <v>145</v>
      </c>
      <c r="N65" s="25"/>
      <c r="O65" s="26" t="inlineStr">
        <is>
          <t>2028-07-01</t>
        </is>
      </c>
      <c r="P65" s="22" t="s">
        <v>143</v>
      </c>
    </row>
    <row r="66" s="8" customFormat="true" ht="45" hidden="false" customHeight="true" outlineLevel="0" collapsed="false">
      <c r="A66" s="20" t="n">
        <v>23</v>
      </c>
      <c r="B66" s="20" t="str">
        <f aca="false">IF(C66&lt;&gt;"",$O$3,"")</f>
        <v>20260827</v>
      </c>
      <c r="C66" s="23" t="s">
        <v>146</v>
      </c>
      <c r="D66" s="22" t="s">
        <v>147</v>
      </c>
      <c r="E66" s="23"/>
      <c r="F66" s="22" t="n">
        <v>130</v>
      </c>
      <c r="G66" s="38" t="s">
        <v>35</v>
      </c>
      <c r="H66" s="20" t="n">
        <v>62</v>
      </c>
      <c r="I66" s="20" t="n">
        <v>2</v>
      </c>
      <c r="J66" s="20"/>
      <c r="K66" s="20"/>
      <c r="L66" s="38" t="n">
        <v>0.21</v>
      </c>
      <c r="M66" s="25" t="s">
        <v>148</v>
      </c>
      <c r="N66" s="25"/>
      <c r="O66" s="26" t="inlineStr">
        <is>
          <t>2028-12-01</t>
        </is>
      </c>
      <c r="P66" s="22" t="s">
        <v>149</v>
      </c>
      <c r="R66" s="8" t="s">
        <v>130</v>
      </c>
    </row>
    <row r="67" s="8" customFormat="true" ht="45" hidden="false" customHeight="true" outlineLevel="0" collapsed="false">
      <c r="A67" s="20"/>
      <c r="B67" s="20" t="str">
        <f aca="false">IF(C67&lt;&gt;"",$O$3,"")</f>
        <v>20260827</v>
      </c>
      <c r="C67" s="23" t="s">
        <v>146</v>
      </c>
      <c r="D67" s="22" t="s">
        <v>147</v>
      </c>
      <c r="E67" s="46"/>
      <c r="F67" s="22"/>
      <c r="G67" s="38"/>
      <c r="H67" s="38" t="n">
        <v>13</v>
      </c>
      <c r="I67" s="38" t="n">
        <v>2</v>
      </c>
      <c r="J67" s="38"/>
      <c r="K67" s="38"/>
      <c r="L67" s="38"/>
      <c r="M67" s="47" t="s">
        <v>150</v>
      </c>
      <c r="N67" s="47"/>
      <c r="O67" s="48" t="inlineStr">
        <is>
          <t>2028-12-01</t>
        </is>
      </c>
      <c r="P67" s="22" t="s">
        <v>149</v>
      </c>
      <c r="R67" s="8" t="s">
        <v>130</v>
      </c>
    </row>
    <row r="68" s="8" customFormat="true" ht="45" hidden="false" customHeight="true" outlineLevel="0" collapsed="false">
      <c r="A68" s="20"/>
      <c r="B68" s="20" t="str">
        <f aca="false">IF(C68&lt;&gt;"",$O$3,"")</f>
        <v>20260827</v>
      </c>
      <c r="C68" s="23" t="s">
        <v>146</v>
      </c>
      <c r="D68" s="22" t="s">
        <v>147</v>
      </c>
      <c r="E68" s="46"/>
      <c r="F68" s="22"/>
      <c r="G68" s="38"/>
      <c r="H68" s="38" t="n">
        <v>45</v>
      </c>
      <c r="I68" s="38"/>
      <c r="J68" s="38"/>
      <c r="K68" s="38"/>
      <c r="L68" s="38"/>
      <c r="M68" s="47" t="s">
        <v>151</v>
      </c>
      <c r="N68" s="47"/>
      <c r="O68" s="48" t="inlineStr">
        <is>
          <t>2028-12-01</t>
        </is>
      </c>
      <c r="P68" s="22" t="s">
        <v>149</v>
      </c>
    </row>
    <row r="69" s="8" customFormat="true" ht="45" hidden="false" customHeight="true" outlineLevel="0" collapsed="false">
      <c r="A69" s="20"/>
      <c r="B69" s="20" t="str">
        <f aca="false">IF(C69&lt;&gt;"",$O$3,"")</f>
        <v>20260827</v>
      </c>
      <c r="C69" s="23" t="s">
        <v>146</v>
      </c>
      <c r="D69" s="22" t="s">
        <v>147</v>
      </c>
      <c r="E69" s="46"/>
      <c r="F69" s="22"/>
      <c r="G69" s="38"/>
      <c r="I69" s="38" t="n">
        <v>6</v>
      </c>
      <c r="J69" s="38"/>
      <c r="K69" s="38"/>
      <c r="L69" s="38"/>
      <c r="M69" s="47" t="s">
        <v>151</v>
      </c>
      <c r="N69" s="47"/>
      <c r="O69" s="48" t="inlineStr">
        <is>
          <t>2028-12-01</t>
        </is>
      </c>
      <c r="P69" s="22" t="s">
        <v>149</v>
      </c>
      <c r="R69" s="8" t="s">
        <v>152</v>
      </c>
    </row>
    <row r="70" s="8" customFormat="true" ht="45" hidden="false" customHeight="true" outlineLevel="0" collapsed="false">
      <c r="A70" s="20" t="n">
        <v>24</v>
      </c>
      <c r="B70" s="38" t="str">
        <f aca="false">IF(C70&lt;&gt;"",$O$3,"")</f>
        <v>20260827</v>
      </c>
      <c r="C70" s="46" t="s">
        <v>140</v>
      </c>
      <c r="D70" s="22" t="s">
        <v>141</v>
      </c>
      <c r="E70" s="46"/>
      <c r="F70" s="22" t="n">
        <v>20</v>
      </c>
      <c r="G70" s="38" t="s">
        <v>35</v>
      </c>
      <c r="H70" s="49" t="n">
        <v>16</v>
      </c>
      <c r="I70" s="38"/>
      <c r="J70" s="38"/>
      <c r="K70" s="50"/>
      <c r="L70" s="38" t="n">
        <v>0.35</v>
      </c>
      <c r="M70" s="51" t="s">
        <v>142</v>
      </c>
      <c r="N70" s="47"/>
      <c r="O70" s="48" t="inlineStr">
        <is>
          <t>2028-06-01</t>
        </is>
      </c>
      <c r="P70" s="22" t="s">
        <v>149</v>
      </c>
    </row>
    <row r="71" s="8" customFormat="true" ht="45" hidden="false" customHeight="true" outlineLevel="0" collapsed="false">
      <c r="A71" s="20"/>
      <c r="B71" s="38" t="str">
        <f aca="false">IF(C71&lt;&gt;"",$O$3,"")</f>
        <v>20260827</v>
      </c>
      <c r="C71" s="46" t="s">
        <v>140</v>
      </c>
      <c r="D71" s="22" t="s">
        <v>141</v>
      </c>
      <c r="E71" s="46"/>
      <c r="F71" s="22"/>
      <c r="G71" s="38"/>
      <c r="H71" s="49" t="n">
        <v>1</v>
      </c>
      <c r="I71" s="38"/>
      <c r="J71" s="38"/>
      <c r="K71" s="50"/>
      <c r="L71" s="38"/>
      <c r="M71" s="51" t="s">
        <v>153</v>
      </c>
      <c r="N71" s="47"/>
      <c r="O71" s="48" t="inlineStr">
        <is>
          <t>2028-08-01</t>
        </is>
      </c>
      <c r="P71" s="22" t="s">
        <v>149</v>
      </c>
    </row>
    <row r="72" s="8" customFormat="true" ht="45" hidden="false" customHeight="true" outlineLevel="0" collapsed="false">
      <c r="A72" s="20"/>
      <c r="B72" s="38" t="str">
        <f aca="false">IF(C72&lt;&gt;"",$O$3,"")</f>
        <v>20260827</v>
      </c>
      <c r="C72" s="46" t="s">
        <v>140</v>
      </c>
      <c r="D72" s="22" t="s">
        <v>141</v>
      </c>
      <c r="E72" s="46"/>
      <c r="F72" s="22"/>
      <c r="G72" s="38"/>
      <c r="H72" s="49" t="n">
        <v>3</v>
      </c>
      <c r="I72" s="38"/>
      <c r="J72" s="38"/>
      <c r="K72" s="50"/>
      <c r="L72" s="38"/>
      <c r="M72" s="51" t="s">
        <v>145</v>
      </c>
      <c r="N72" s="47"/>
      <c r="O72" s="48" t="inlineStr">
        <is>
          <t>2028-07-01</t>
        </is>
      </c>
      <c r="P72" s="22" t="s">
        <v>149</v>
      </c>
    </row>
    <row r="73" s="6" customFormat="true" ht="45" hidden="false" customHeight="true" outlineLevel="0" collapsed="false">
      <c r="A73" s="20" t="n">
        <v>25</v>
      </c>
      <c r="B73" s="52" t="str">
        <f aca="false">IF(C73&lt;&gt;"",$O$3,"")</f>
        <v>20260827</v>
      </c>
      <c r="C73" s="34" t="s">
        <v>154</v>
      </c>
      <c r="D73" s="22" t="s">
        <v>155</v>
      </c>
      <c r="E73" s="34"/>
      <c r="F73" s="22" t="n">
        <v>20</v>
      </c>
      <c r="G73" s="34" t="s">
        <v>35</v>
      </c>
      <c r="H73" s="34" t="n">
        <v>20</v>
      </c>
      <c r="I73" s="34"/>
      <c r="J73" s="34"/>
      <c r="K73" s="34"/>
      <c r="L73" s="34" t="n">
        <v>0.14</v>
      </c>
      <c r="M73" s="34" t="s">
        <v>156</v>
      </c>
      <c r="N73" s="34"/>
      <c r="O73" s="53"/>
      <c r="P73" s="22" t="s">
        <v>149</v>
      </c>
    </row>
    <row r="74" s="6" customFormat="true" ht="45" hidden="false" customHeight="true" outlineLevel="0" collapsed="false">
      <c r="A74" s="20" t="n">
        <v>26</v>
      </c>
      <c r="B74" s="52" t="str">
        <f aca="false">IF(C74&lt;&gt;"",$O$3,"")</f>
        <v>20260827</v>
      </c>
      <c r="C74" s="34" t="s">
        <v>157</v>
      </c>
      <c r="D74" s="22" t="s">
        <v>158</v>
      </c>
      <c r="E74" s="34"/>
      <c r="F74" s="22" t="n">
        <v>10</v>
      </c>
      <c r="G74" s="34" t="s">
        <v>35</v>
      </c>
      <c r="H74" s="34" t="n">
        <v>10</v>
      </c>
      <c r="I74" s="34"/>
      <c r="J74" s="34"/>
      <c r="K74" s="34"/>
      <c r="L74" s="34" t="n">
        <v>0.14</v>
      </c>
      <c r="M74" s="34" t="s">
        <v>159</v>
      </c>
      <c r="N74" s="34"/>
      <c r="O74" s="53"/>
      <c r="P74" s="22" t="s">
        <v>149</v>
      </c>
    </row>
    <row r="75" s="6" customFormat="true" ht="45" hidden="false" customHeight="true" outlineLevel="0" collapsed="false">
      <c r="A75" s="20" t="n">
        <v>27</v>
      </c>
      <c r="B75" s="52" t="str">
        <f aca="false">IF(C75&lt;&gt;"",$O$3,"")</f>
        <v>20260827</v>
      </c>
      <c r="C75" s="34" t="s">
        <v>160</v>
      </c>
      <c r="D75" s="22" t="s">
        <v>161</v>
      </c>
      <c r="E75" s="34"/>
      <c r="F75" s="22" t="n">
        <v>40</v>
      </c>
      <c r="G75" s="34" t="s">
        <v>35</v>
      </c>
      <c r="H75" s="34" t="n">
        <v>2</v>
      </c>
      <c r="I75" s="34"/>
      <c r="J75" s="34"/>
      <c r="K75" s="34"/>
      <c r="L75" s="34" t="n">
        <v>0.18</v>
      </c>
      <c r="M75" s="34" t="s">
        <v>119</v>
      </c>
      <c r="N75" s="34"/>
      <c r="O75" s="53" t="inlineStr">
        <is>
          <t>2028-08-01</t>
        </is>
      </c>
      <c r="P75" s="22" t="s">
        <v>149</v>
      </c>
    </row>
    <row r="76" s="6" customFormat="true" ht="45" hidden="false" customHeight="true" outlineLevel="0" collapsed="false">
      <c r="A76" s="20"/>
      <c r="B76" s="52" t="str">
        <f aca="false">IF(C76&lt;&gt;"",$O$3,"")</f>
        <v>20260827</v>
      </c>
      <c r="C76" s="34" t="s">
        <v>160</v>
      </c>
      <c r="D76" s="22" t="s">
        <v>161</v>
      </c>
      <c r="E76" s="34"/>
      <c r="F76" s="22"/>
      <c r="G76" s="34"/>
      <c r="H76" s="34" t="n">
        <v>6</v>
      </c>
      <c r="I76" s="34"/>
      <c r="J76" s="34"/>
      <c r="K76" s="34"/>
      <c r="L76" s="34"/>
      <c r="M76" s="34" t="s">
        <v>162</v>
      </c>
      <c r="N76" s="34"/>
      <c r="O76" s="53"/>
      <c r="P76" s="22" t="s">
        <v>149</v>
      </c>
    </row>
    <row r="77" s="6" customFormat="true" ht="45" hidden="false" customHeight="true" outlineLevel="0" collapsed="false">
      <c r="A77" s="20"/>
      <c r="B77" s="52" t="str">
        <f aca="false">IF(C77&lt;&gt;"",$O$3,"")</f>
        <v>20260827</v>
      </c>
      <c r="C77" s="34" t="s">
        <v>160</v>
      </c>
      <c r="D77" s="22" t="s">
        <v>161</v>
      </c>
      <c r="E77" s="34"/>
      <c r="F77" s="22"/>
      <c r="G77" s="34"/>
      <c r="H77" s="34" t="n">
        <v>8</v>
      </c>
      <c r="I77" s="34"/>
      <c r="J77" s="34"/>
      <c r="K77" s="34"/>
      <c r="L77" s="34"/>
      <c r="M77" s="34" t="s">
        <v>163</v>
      </c>
      <c r="N77" s="34"/>
      <c r="O77" s="53" t="inlineStr">
        <is>
          <t>2028-02-01</t>
        </is>
      </c>
      <c r="P77" s="22" t="s">
        <v>149</v>
      </c>
    </row>
    <row r="78" s="6" customFormat="true" ht="45" hidden="false" customHeight="true" outlineLevel="0" collapsed="false">
      <c r="A78" s="20"/>
      <c r="B78" s="52" t="str">
        <f aca="false">IF(C78&lt;&gt;"",$O$3,"")</f>
        <v>20260827</v>
      </c>
      <c r="C78" s="34" t="s">
        <v>160</v>
      </c>
      <c r="D78" s="22" t="s">
        <v>161</v>
      </c>
      <c r="E78" s="34"/>
      <c r="F78" s="22"/>
      <c r="G78" s="34"/>
      <c r="H78" s="34" t="n">
        <v>24</v>
      </c>
      <c r="I78" s="34"/>
      <c r="J78" s="34"/>
      <c r="K78" s="34"/>
      <c r="L78" s="34"/>
      <c r="M78" s="34" t="s">
        <v>164</v>
      </c>
      <c r="N78" s="34"/>
      <c r="O78" s="53" t="inlineStr">
        <is>
          <t>2028-01-01</t>
        </is>
      </c>
      <c r="P78" s="22" t="s">
        <v>149</v>
      </c>
    </row>
    <row r="79" s="6" customFormat="true" ht="45" hidden="false" customHeight="true" outlineLevel="0" collapsed="false">
      <c r="A79" s="38" t="n">
        <v>28</v>
      </c>
      <c r="B79" s="52" t="str">
        <f aca="false">IF(C79&lt;&gt;"",$O$3,"")</f>
        <v>20260827</v>
      </c>
      <c r="C79" s="54" t="s">
        <v>165</v>
      </c>
      <c r="D79" s="55" t="s">
        <v>166</v>
      </c>
      <c r="E79" s="34"/>
      <c r="F79" s="55" t="n">
        <v>20</v>
      </c>
      <c r="G79" s="54" t="s">
        <v>35</v>
      </c>
      <c r="H79" s="34" t="n">
        <v>10</v>
      </c>
      <c r="I79" s="34"/>
      <c r="J79" s="34"/>
      <c r="K79" s="34"/>
      <c r="L79" s="54" t="n">
        <v>0.14</v>
      </c>
      <c r="M79" s="34" t="s">
        <v>167</v>
      </c>
      <c r="N79" s="34"/>
      <c r="O79" s="53"/>
      <c r="P79" s="22" t="s">
        <v>149</v>
      </c>
    </row>
    <row r="80" s="6" customFormat="true" ht="45" hidden="false" customHeight="true" outlineLevel="0" collapsed="false">
      <c r="A80" s="38"/>
      <c r="B80" s="52"/>
      <c r="C80" s="54"/>
      <c r="D80" s="55"/>
      <c r="E80" s="34"/>
      <c r="F80" s="55"/>
      <c r="G80" s="54"/>
      <c r="H80" s="34" t="n">
        <v>9</v>
      </c>
      <c r="I80" s="34" t="n">
        <v>1</v>
      </c>
      <c r="J80" s="34"/>
      <c r="K80" s="34"/>
      <c r="L80" s="54"/>
      <c r="M80" s="34" t="s">
        <v>168</v>
      </c>
      <c r="N80" s="34"/>
      <c r="O80" s="53"/>
      <c r="P80" s="22" t="s">
        <v>149</v>
      </c>
      <c r="Q80" s="56"/>
      <c r="R80" s="45" t="s">
        <v>101</v>
      </c>
    </row>
    <row r="81" s="6" customFormat="true" ht="45" hidden="false" customHeight="true" outlineLevel="0" collapsed="false">
      <c r="A81" s="38" t="n">
        <v>29</v>
      </c>
      <c r="B81" s="52" t="str">
        <f aca="false">IF(C81&lt;&gt;"",$O$3,"")</f>
        <v>20260827</v>
      </c>
      <c r="C81" s="54" t="s">
        <v>169</v>
      </c>
      <c r="D81" s="57" t="s">
        <v>116</v>
      </c>
      <c r="E81" s="34"/>
      <c r="F81" s="55" t="n">
        <v>300</v>
      </c>
      <c r="G81" s="54" t="n">
        <v>20</v>
      </c>
      <c r="H81" s="34" t="n">
        <f aca="false">13+1</f>
        <v>14</v>
      </c>
      <c r="I81" s="34"/>
      <c r="J81" s="34"/>
      <c r="K81" s="34"/>
      <c r="L81" s="54" t="n">
        <v>0.49</v>
      </c>
      <c r="M81" s="34" t="s">
        <v>170</v>
      </c>
      <c r="N81" s="34"/>
      <c r="O81" s="53" t="inlineStr">
        <is>
          <t>2028-12-31</t>
        </is>
      </c>
      <c r="P81" s="22" t="s">
        <v>149</v>
      </c>
      <c r="Q81" s="37" t="s">
        <v>118</v>
      </c>
      <c r="AC81" s="6" t="n">
        <v>4</v>
      </c>
    </row>
    <row r="82" s="6" customFormat="true" ht="45" hidden="false" customHeight="true" outlineLevel="0" collapsed="false">
      <c r="A82" s="38"/>
      <c r="B82" s="52"/>
      <c r="C82" s="54"/>
      <c r="D82" s="57"/>
      <c r="E82" s="34"/>
      <c r="F82" s="55"/>
      <c r="G82" s="54"/>
      <c r="H82" s="34" t="n">
        <f aca="false">1+19</f>
        <v>20</v>
      </c>
      <c r="I82" s="34"/>
      <c r="J82" s="34"/>
      <c r="K82" s="34"/>
      <c r="L82" s="54"/>
      <c r="M82" s="34" t="s">
        <v>119</v>
      </c>
      <c r="N82" s="34"/>
      <c r="O82" s="53" t="inlineStr">
        <is>
          <t>2028-08-01</t>
        </is>
      </c>
      <c r="P82" s="22" t="s">
        <v>149</v>
      </c>
      <c r="Q82" s="37"/>
    </row>
    <row r="83" s="6" customFormat="true" ht="45" hidden="false" customHeight="true" outlineLevel="0" collapsed="false">
      <c r="A83" s="38"/>
      <c r="B83" s="52"/>
      <c r="C83" s="54"/>
      <c r="D83" s="57"/>
      <c r="E83" s="34"/>
      <c r="F83" s="55"/>
      <c r="G83" s="54"/>
      <c r="H83" s="34" t="n">
        <f aca="false">1+67</f>
        <v>68</v>
      </c>
      <c r="I83" s="34"/>
      <c r="J83" s="34"/>
      <c r="K83" s="34"/>
      <c r="L83" s="54"/>
      <c r="M83" s="34" t="s">
        <v>171</v>
      </c>
      <c r="N83" s="34"/>
      <c r="O83" s="53" t="inlineStr">
        <is>
          <t>2028-07-01</t>
        </is>
      </c>
      <c r="P83" s="22" t="s">
        <v>149</v>
      </c>
      <c r="Q83" s="37"/>
    </row>
    <row r="84" s="6" customFormat="true" ht="45" hidden="false" customHeight="true" outlineLevel="0" collapsed="false">
      <c r="A84" s="38"/>
      <c r="B84" s="52"/>
      <c r="C84" s="54"/>
      <c r="D84" s="57"/>
      <c r="E84" s="34"/>
      <c r="F84" s="55"/>
      <c r="G84" s="54"/>
      <c r="H84" s="34" t="n">
        <f aca="false">1+63</f>
        <v>64</v>
      </c>
      <c r="I84" s="34"/>
      <c r="J84" s="34"/>
      <c r="K84" s="34"/>
      <c r="L84" s="54"/>
      <c r="M84" s="34" t="s">
        <v>163</v>
      </c>
      <c r="N84" s="34"/>
      <c r="O84" s="53" t="inlineStr">
        <is>
          <t>2028-02-01</t>
        </is>
      </c>
      <c r="P84" s="22" t="s">
        <v>149</v>
      </c>
      <c r="Q84" s="37"/>
    </row>
    <row r="85" s="6" customFormat="true" ht="45" hidden="false" customHeight="true" outlineLevel="0" collapsed="false">
      <c r="A85" s="38"/>
      <c r="B85" s="52"/>
      <c r="C85" s="54"/>
      <c r="D85" s="57"/>
      <c r="E85" s="34"/>
      <c r="F85" s="55"/>
      <c r="G85" s="54"/>
      <c r="H85" s="34" t="n">
        <f aca="false">1+69</f>
        <v>70</v>
      </c>
      <c r="I85" s="34"/>
      <c r="J85" s="34"/>
      <c r="K85" s="34"/>
      <c r="L85" s="54"/>
      <c r="M85" s="34" t="s">
        <v>172</v>
      </c>
      <c r="N85" s="34"/>
      <c r="O85" s="53" t="inlineStr">
        <is>
          <t>2028-07-01</t>
        </is>
      </c>
      <c r="P85" s="22" t="s">
        <v>149</v>
      </c>
      <c r="Q85" s="37"/>
    </row>
    <row r="86" s="6" customFormat="true" ht="45" hidden="false" customHeight="true" outlineLevel="0" collapsed="false">
      <c r="A86" s="38"/>
      <c r="B86" s="52"/>
      <c r="C86" s="54"/>
      <c r="D86" s="57"/>
      <c r="E86" s="34"/>
      <c r="F86" s="55"/>
      <c r="G86" s="54"/>
      <c r="H86" s="34" t="n">
        <f aca="false">1+63</f>
        <v>64</v>
      </c>
      <c r="I86" s="34"/>
      <c r="J86" s="34"/>
      <c r="K86" s="34"/>
      <c r="L86" s="54"/>
      <c r="M86" s="34" t="s">
        <v>173</v>
      </c>
      <c r="N86" s="34"/>
      <c r="O86" s="53" t="inlineStr">
        <is>
          <t>2028-07-01</t>
        </is>
      </c>
      <c r="P86" s="22" t="s">
        <v>149</v>
      </c>
      <c r="Q86" s="37"/>
    </row>
    <row r="87" s="6" customFormat="true" ht="68" hidden="false" customHeight="true" outlineLevel="0" collapsed="false">
      <c r="A87" s="38" t="n">
        <v>30</v>
      </c>
      <c r="B87" s="52" t="str">
        <f aca="false">IF(C87&lt;&gt;"",$O$3,"")</f>
        <v>20260827</v>
      </c>
      <c r="C87" s="54" t="s">
        <v>174</v>
      </c>
      <c r="D87" s="55" t="s">
        <v>175</v>
      </c>
      <c r="E87" s="34"/>
      <c r="F87" s="55" t="n">
        <v>200</v>
      </c>
      <c r="G87" s="54" t="n">
        <v>6</v>
      </c>
      <c r="H87" s="34"/>
      <c r="I87" s="34" t="n">
        <f aca="false">97+1+3</f>
        <v>101</v>
      </c>
      <c r="J87" s="34"/>
      <c r="K87" s="34"/>
      <c r="L87" s="54" t="s">
        <v>35</v>
      </c>
      <c r="M87" s="34" t="s">
        <v>176</v>
      </c>
      <c r="N87" s="34"/>
      <c r="O87" s="53" t="inlineStr">
        <is>
          <t>2028-12-19</t>
        </is>
      </c>
      <c r="P87" s="22" t="s">
        <v>149</v>
      </c>
      <c r="R87" s="8" t="s">
        <v>177</v>
      </c>
    </row>
    <row r="88" s="6" customFormat="true" ht="45" hidden="false" customHeight="true" outlineLevel="0" collapsed="false">
      <c r="A88" s="38"/>
      <c r="B88" s="58"/>
      <c r="C88" s="54"/>
      <c r="D88" s="55"/>
      <c r="E88" s="54"/>
      <c r="F88" s="55"/>
      <c r="G88" s="54"/>
      <c r="H88" s="54"/>
      <c r="I88" s="54" t="n">
        <v>1</v>
      </c>
      <c r="J88" s="54"/>
      <c r="K88" s="54"/>
      <c r="L88" s="54"/>
      <c r="M88" s="54" t="s">
        <v>178</v>
      </c>
      <c r="N88" s="54"/>
      <c r="O88" s="59" t="inlineStr">
        <is>
          <t>2028-10-01</t>
        </is>
      </c>
      <c r="P88" s="22" t="s">
        <v>149</v>
      </c>
      <c r="R88" s="33" t="s">
        <v>179</v>
      </c>
    </row>
    <row r="89" s="6" customFormat="true" ht="45" hidden="false" customHeight="true" outlineLevel="0" collapsed="false">
      <c r="A89" s="38"/>
      <c r="B89" s="58"/>
      <c r="C89" s="54"/>
      <c r="D89" s="55"/>
      <c r="E89" s="54"/>
      <c r="F89" s="55"/>
      <c r="G89" s="54"/>
      <c r="H89" s="54"/>
      <c r="I89" s="54" t="n">
        <f aca="false">76+1</f>
        <v>77</v>
      </c>
      <c r="J89" s="54"/>
      <c r="K89" s="54"/>
      <c r="L89" s="54"/>
      <c r="M89" s="54" t="s">
        <v>180</v>
      </c>
      <c r="N89" s="54"/>
      <c r="O89" s="59" t="inlineStr">
        <is>
          <t>2028-10-27</t>
        </is>
      </c>
      <c r="P89" s="22" t="s">
        <v>149</v>
      </c>
      <c r="R89" s="8" t="s">
        <v>181</v>
      </c>
    </row>
    <row r="90" s="6" customFormat="true" ht="45" hidden="false" customHeight="true" outlineLevel="0" collapsed="false">
      <c r="A90" s="38"/>
      <c r="B90" s="58"/>
      <c r="C90" s="54"/>
      <c r="D90" s="55"/>
      <c r="E90" s="54"/>
      <c r="F90" s="55"/>
      <c r="G90" s="54"/>
      <c r="H90" s="54"/>
      <c r="I90" s="54" t="n">
        <f aca="false">4</f>
        <v>4</v>
      </c>
      <c r="J90" s="54"/>
      <c r="K90" s="54"/>
      <c r="L90" s="54"/>
      <c r="M90" s="54" t="s">
        <v>35</v>
      </c>
      <c r="N90" s="54"/>
      <c r="O90" s="59"/>
      <c r="P90" s="22" t="s">
        <v>149</v>
      </c>
      <c r="R90" s="6" t="s">
        <v>182</v>
      </c>
    </row>
    <row r="91" s="6" customFormat="true" ht="45" hidden="false" customHeight="true" outlineLevel="0" collapsed="false">
      <c r="A91" s="38"/>
      <c r="B91" s="58"/>
      <c r="C91" s="54"/>
      <c r="D91" s="55"/>
      <c r="E91" s="54"/>
      <c r="F91" s="55"/>
      <c r="G91" s="54"/>
      <c r="H91" s="54"/>
      <c r="I91" s="54" t="n">
        <f aca="false">16+1</f>
        <v>17</v>
      </c>
      <c r="J91" s="54"/>
      <c r="K91" s="54"/>
      <c r="L91" s="54"/>
      <c r="M91" s="54" t="s">
        <v>183</v>
      </c>
      <c r="N91" s="54"/>
      <c r="O91" s="59" t="inlineStr">
        <is>
          <t>2028-10-29</t>
        </is>
      </c>
      <c r="P91" s="22" t="s">
        <v>149</v>
      </c>
      <c r="R91" s="8" t="s">
        <v>184</v>
      </c>
    </row>
    <row r="92" s="6" customFormat="true" ht="45" hidden="false" customHeight="true" outlineLevel="0" collapsed="false">
      <c r="A92" s="38" t="n">
        <v>31</v>
      </c>
      <c r="B92" s="58" t="str">
        <f aca="false">IF(C92&lt;&gt;"",$O$3,"")</f>
        <v>20260827</v>
      </c>
      <c r="C92" s="54" t="s">
        <v>185</v>
      </c>
      <c r="D92" s="55" t="s">
        <v>186</v>
      </c>
      <c r="E92" s="54"/>
      <c r="F92" s="55" t="n">
        <v>3</v>
      </c>
      <c r="G92" s="54" t="s">
        <v>35</v>
      </c>
      <c r="H92" s="54" t="n">
        <v>2</v>
      </c>
      <c r="I92" s="54" t="n">
        <v>1</v>
      </c>
      <c r="J92" s="54"/>
      <c r="K92" s="54"/>
      <c r="L92" s="54" t="n">
        <v>0.18</v>
      </c>
      <c r="M92" s="54" t="s">
        <v>163</v>
      </c>
      <c r="N92" s="54"/>
      <c r="O92" s="59" t="inlineStr">
        <is>
          <t>2028-02-01</t>
        </is>
      </c>
      <c r="P92" s="55" t="s">
        <v>149</v>
      </c>
      <c r="R92" s="45" t="s">
        <v>187</v>
      </c>
    </row>
    <row r="93" s="6" customFormat="true" ht="45" hidden="false" customHeight="true" outlineLevel="0" collapsed="false">
      <c r="A93" s="20" t="n">
        <v>32</v>
      </c>
      <c r="B93" s="52" t="str">
        <f aca="false">IF(C93&lt;&gt;"",$O$3,"")</f>
        <v>20260827</v>
      </c>
      <c r="C93" s="34" t="s">
        <v>188</v>
      </c>
      <c r="D93" s="22" t="s">
        <v>189</v>
      </c>
      <c r="E93" s="34"/>
      <c r="F93" s="22" t="n">
        <v>3284</v>
      </c>
      <c r="G93" s="34" t="n">
        <v>12</v>
      </c>
      <c r="H93" s="34" t="n">
        <f aca="false">643+1</f>
        <v>644</v>
      </c>
      <c r="I93" s="34"/>
      <c r="J93" s="34"/>
      <c r="K93" s="34"/>
      <c r="L93" s="34" t="n">
        <v>0.245</v>
      </c>
      <c r="M93" s="34" t="s">
        <v>190</v>
      </c>
      <c r="N93" s="34"/>
      <c r="O93" s="53" t="inlineStr">
        <is>
          <t>2028-06-01</t>
        </is>
      </c>
      <c r="P93" s="22" t="s">
        <v>191</v>
      </c>
    </row>
    <row r="94" customFormat="false" ht="45" hidden="false" customHeight="true" outlineLevel="0" collapsed="false">
      <c r="A94" s="20"/>
      <c r="B94" s="52"/>
      <c r="C94" s="34"/>
      <c r="D94" s="22"/>
      <c r="E94" s="34"/>
      <c r="F94" s="22"/>
      <c r="G94" s="34"/>
      <c r="H94" s="34" t="n">
        <f aca="false">851+1</f>
        <v>852</v>
      </c>
      <c r="I94" s="34"/>
      <c r="J94" s="34"/>
      <c r="K94" s="34"/>
      <c r="L94" s="34"/>
      <c r="M94" s="34" t="s">
        <v>192</v>
      </c>
      <c r="N94" s="34"/>
      <c r="O94" s="53" t="inlineStr">
        <is>
          <t>2028-06-01</t>
        </is>
      </c>
      <c r="P94" s="22" t="s">
        <v>191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</row>
    <row r="95" customFormat="false" ht="45" hidden="false" customHeight="true" outlineLevel="0" collapsed="false">
      <c r="A95" s="20"/>
      <c r="B95" s="52"/>
      <c r="C95" s="34"/>
      <c r="D95" s="22"/>
      <c r="E95" s="34"/>
      <c r="F95" s="22"/>
      <c r="G95" s="34"/>
      <c r="H95" s="34" t="n">
        <f aca="false">1176+611+1</f>
        <v>1788</v>
      </c>
      <c r="I95" s="34"/>
      <c r="J95" s="34"/>
      <c r="K95" s="34"/>
      <c r="L95" s="34"/>
      <c r="M95" s="34" t="s">
        <v>193</v>
      </c>
      <c r="N95" s="34"/>
      <c r="O95" s="53" t="inlineStr">
        <is>
          <t>2028-06-01</t>
        </is>
      </c>
      <c r="P95" s="22" t="s">
        <v>191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</row>
    <row r="96" customFormat="false" ht="76" hidden="false" customHeight="true" outlineLevel="0" collapsed="false">
      <c r="B96" s="0" t="str">
        <f aca="false">IF(C96&lt;&gt;"",$O$3,"")</f>
        <v>20260827</v>
      </c>
      <c r="C96" s="1" t="s">
        <v>194</v>
      </c>
      <c r="N96" s="1"/>
    </row>
    <row r="97" customFormat="false" ht="45" hidden="false" customHeight="true" outlineLevel="0" collapsed="false">
      <c r="B97" s="0" t="str">
        <f aca="false">IF(C97&lt;&gt;"",$O$3,"")</f>
        <v/>
      </c>
      <c r="N97" s="1"/>
    </row>
    <row r="98" customFormat="false" ht="45" hidden="false" customHeight="true" outlineLevel="0" collapsed="false">
      <c r="B98" s="0" t="str">
        <f aca="false">IF(C98&lt;&gt;"",$O$3,"")</f>
        <v/>
      </c>
      <c r="N98" s="1"/>
    </row>
    <row r="99" customFormat="false" ht="45" hidden="false" customHeight="true" outlineLevel="0" collapsed="false">
      <c r="B99" s="0" t="str">
        <f aca="false">IF(C99&lt;&gt;"",$O$3,"")</f>
        <v/>
      </c>
      <c r="N99" s="1"/>
    </row>
    <row r="100" customFormat="false" ht="45" hidden="false" customHeight="true" outlineLevel="0" collapsed="false">
      <c r="B100" s="0" t="str">
        <f aca="false">IF(C100&lt;&gt;"",$O$3,"")</f>
        <v/>
      </c>
      <c r="N100" s="1"/>
    </row>
    <row r="101" customFormat="false" ht="45" hidden="false" customHeight="true" outlineLevel="0" collapsed="false">
      <c r="B101" s="0" t="str">
        <f aca="false">IF(C101&lt;&gt;"",$O$3,"")</f>
        <v/>
      </c>
      <c r="N101" s="1"/>
    </row>
    <row r="102" customFormat="false" ht="45" hidden="false" customHeight="true" outlineLevel="0" collapsed="false">
      <c r="B102" s="0" t="str">
        <f aca="false">IF(C102&lt;&gt;"",$O$3,"")</f>
        <v/>
      </c>
      <c r="N102" s="1"/>
    </row>
    <row r="103" customFormat="false" ht="45" hidden="false" customHeight="true" outlineLevel="0" collapsed="false">
      <c r="B103" s="0" t="str">
        <f aca="false">IF(C103&lt;&gt;"",$O$3,"")</f>
        <v/>
      </c>
      <c r="N103" s="1"/>
    </row>
    <row r="104" customFormat="false" ht="45" hidden="false" customHeight="true" outlineLevel="0" collapsed="false">
      <c r="I104" s="20"/>
    </row>
  </sheetData>
  <autoFilter ref="A5:AC103"/>
  <mergeCells count="122">
    <mergeCell ref="A1:P1"/>
    <mergeCell ref="A2:F2"/>
    <mergeCell ref="G2:K2"/>
    <mergeCell ref="L2:M2"/>
    <mergeCell ref="O2:P2"/>
    <mergeCell ref="A3:F3"/>
    <mergeCell ref="G3:K3"/>
    <mergeCell ref="L3:M3"/>
    <mergeCell ref="O3:P3"/>
    <mergeCell ref="A4:B4"/>
    <mergeCell ref="L4:M4"/>
    <mergeCell ref="O4:P4"/>
    <mergeCell ref="A6:A7"/>
    <mergeCell ref="B6:B7"/>
    <mergeCell ref="F6:F7"/>
    <mergeCell ref="G6:G7"/>
    <mergeCell ref="L6:L7"/>
    <mergeCell ref="A8:A11"/>
    <mergeCell ref="F8:F11"/>
    <mergeCell ref="G8:G11"/>
    <mergeCell ref="L8:L11"/>
    <mergeCell ref="A12:A14"/>
    <mergeCell ref="F12:F14"/>
    <mergeCell ref="G12:G14"/>
    <mergeCell ref="L12:L14"/>
    <mergeCell ref="Q12:Q14"/>
    <mergeCell ref="A15:A22"/>
    <mergeCell ref="F15:F22"/>
    <mergeCell ref="G15:G22"/>
    <mergeCell ref="L15:L22"/>
    <mergeCell ref="A24:A25"/>
    <mergeCell ref="F24:F25"/>
    <mergeCell ref="G24:G25"/>
    <mergeCell ref="L24:L25"/>
    <mergeCell ref="A26:A31"/>
    <mergeCell ref="F26:F31"/>
    <mergeCell ref="G26:G31"/>
    <mergeCell ref="L26:L31"/>
    <mergeCell ref="A32:A33"/>
    <mergeCell ref="F32:F33"/>
    <mergeCell ref="G32:G33"/>
    <mergeCell ref="L32:L33"/>
    <mergeCell ref="A34:A35"/>
    <mergeCell ref="F34:F35"/>
    <mergeCell ref="G34:G35"/>
    <mergeCell ref="L34:L35"/>
    <mergeCell ref="A36:A38"/>
    <mergeCell ref="F36:F38"/>
    <mergeCell ref="G36:G38"/>
    <mergeCell ref="L36:L38"/>
    <mergeCell ref="A39:A40"/>
    <mergeCell ref="F39:F40"/>
    <mergeCell ref="G39:G40"/>
    <mergeCell ref="L39:L40"/>
    <mergeCell ref="A42:A43"/>
    <mergeCell ref="F42:F43"/>
    <mergeCell ref="G42:G43"/>
    <mergeCell ref="L42:L43"/>
    <mergeCell ref="A44:A47"/>
    <mergeCell ref="F44:F47"/>
    <mergeCell ref="G44:G47"/>
    <mergeCell ref="L44:L47"/>
    <mergeCell ref="A48:A50"/>
    <mergeCell ref="F48:F50"/>
    <mergeCell ref="G48:G50"/>
    <mergeCell ref="L48:L50"/>
    <mergeCell ref="A51:A52"/>
    <mergeCell ref="F51:F52"/>
    <mergeCell ref="G51:G52"/>
    <mergeCell ref="L51:L52"/>
    <mergeCell ref="A53:A55"/>
    <mergeCell ref="F53:F55"/>
    <mergeCell ref="G53:G55"/>
    <mergeCell ref="L53:L55"/>
    <mergeCell ref="Q53:Q55"/>
    <mergeCell ref="A59:A62"/>
    <mergeCell ref="B59:B62"/>
    <mergeCell ref="F59:F62"/>
    <mergeCell ref="G59:G62"/>
    <mergeCell ref="L59:L62"/>
    <mergeCell ref="Q59:Q62"/>
    <mergeCell ref="A63:A65"/>
    <mergeCell ref="F63:F65"/>
    <mergeCell ref="G63:G65"/>
    <mergeCell ref="L63:L65"/>
    <mergeCell ref="A66:A69"/>
    <mergeCell ref="F66:F69"/>
    <mergeCell ref="G66:G69"/>
    <mergeCell ref="L66:L69"/>
    <mergeCell ref="A70:A72"/>
    <mergeCell ref="F70:F72"/>
    <mergeCell ref="G70:G72"/>
    <mergeCell ref="L70:L72"/>
    <mergeCell ref="A75:A78"/>
    <mergeCell ref="F75:F78"/>
    <mergeCell ref="G75:G78"/>
    <mergeCell ref="L75:L78"/>
    <mergeCell ref="A79:A80"/>
    <mergeCell ref="C79:C80"/>
    <mergeCell ref="D79:D80"/>
    <mergeCell ref="F79:F80"/>
    <mergeCell ref="G79:G80"/>
    <mergeCell ref="L79:L80"/>
    <mergeCell ref="A81:A86"/>
    <mergeCell ref="C81:C86"/>
    <mergeCell ref="D81:D86"/>
    <mergeCell ref="F81:F86"/>
    <mergeCell ref="G81:G86"/>
    <mergeCell ref="L81:L86"/>
    <mergeCell ref="Q81:Q86"/>
    <mergeCell ref="A87:A91"/>
    <mergeCell ref="C87:C91"/>
    <mergeCell ref="D87:D91"/>
    <mergeCell ref="F87:F91"/>
    <mergeCell ref="G87:G91"/>
    <mergeCell ref="L87:L91"/>
    <mergeCell ref="A93:A95"/>
    <mergeCell ref="C93:C95"/>
    <mergeCell ref="D93:D95"/>
    <mergeCell ref="F93:F95"/>
    <mergeCell ref="G93:G95"/>
    <mergeCell ref="L93:L95"/>
  </mergeCells>
  <conditionalFormatting sqref="D8">
    <cfRule type="expression" priority="2" aboveAverage="0" equalAverage="0" bottom="0" percent="0" rank="0" text="" dxfId="7">
      <formula>&lt;&gt;""</formula>
    </cfRule>
  </conditionalFormatting>
  <conditionalFormatting sqref="F8">
    <cfRule type="expression" priority="3" aboveAverage="0" equalAverage="0" bottom="0" percent="0" rank="0" text="" dxfId="8">
      <formula>$A8&lt;&gt;""</formula>
    </cfRule>
  </conditionalFormatting>
  <conditionalFormatting sqref="D9">
    <cfRule type="expression" priority="4" aboveAverage="0" equalAverage="0" bottom="0" percent="0" rank="0" text="" dxfId="9">
      <formula>$A9&lt;&gt;""</formula>
    </cfRule>
  </conditionalFormatting>
  <conditionalFormatting sqref="D10">
    <cfRule type="expression" priority="5" aboveAverage="0" equalAverage="0" bottom="0" percent="0" rank="0" text="" dxfId="10">
      <formula>$A10&lt;&gt;""</formula>
    </cfRule>
  </conditionalFormatting>
  <conditionalFormatting sqref="D11">
    <cfRule type="expression" priority="6" aboveAverage="0" equalAverage="0" bottom="0" percent="0" rank="0" text="" dxfId="11">
      <formula>$A8&lt;&gt;""</formula>
    </cfRule>
  </conditionalFormatting>
  <conditionalFormatting sqref="P11">
    <cfRule type="expression" priority="7" aboveAverage="0" equalAverage="0" bottom="0" percent="0" rank="0" text="" dxfId="12">
      <formula>$A8&lt;&gt;""</formula>
    </cfRule>
  </conditionalFormatting>
  <conditionalFormatting sqref="P59">
    <cfRule type="expression" priority="8" aboveAverage="0" equalAverage="0" bottom="0" percent="0" rank="0" text="" dxfId="13">
      <formula>$A57&lt;&gt;""</formula>
    </cfRule>
  </conditionalFormatting>
  <conditionalFormatting sqref="P60">
    <cfRule type="expression" priority="9" aboveAverage="0" equalAverage="0" bottom="0" percent="0" rank="0" text="" dxfId="14">
      <formula>$A57&lt;&gt;""</formula>
    </cfRule>
  </conditionalFormatting>
  <conditionalFormatting sqref="P61">
    <cfRule type="expression" priority="10" aboveAverage="0" equalAverage="0" bottom="0" percent="0" rank="0" text="" dxfId="15">
      <formula>$A58&lt;&gt;""</formula>
    </cfRule>
  </conditionalFormatting>
  <conditionalFormatting sqref="P62">
    <cfRule type="expression" priority="11" aboveAverage="0" equalAverage="0" bottom="0" percent="0" rank="0" text="" dxfId="16">
      <formula>$A59&lt;&gt;""</formula>
    </cfRule>
  </conditionalFormatting>
  <conditionalFormatting sqref="D59:D62">
    <cfRule type="expression" priority="12" aboveAverage="0" equalAverage="0" bottom="0" percent="0" rank="0" text="" dxfId="17">
      <formula>$A59&lt;&gt;""</formula>
    </cfRule>
  </conditionalFormatting>
  <conditionalFormatting sqref="F59:F60">
    <cfRule type="expression" priority="13" aboveAverage="0" equalAverage="0" bottom="0" percent="0" rank="0" text="" dxfId="18">
      <formula>$A59&lt;&gt;""</formula>
    </cfRule>
  </conditionalFormatting>
  <conditionalFormatting sqref="P8:P10">
    <cfRule type="expression" priority="14" aboveAverage="0" equalAverage="0" bottom="0" percent="0" rank="0" text="" dxfId="19">
      <formula>$A5&lt;&gt;""</formula>
    </cfRule>
  </conditionalFormatting>
  <conditionalFormatting sqref="P79:P95">
    <cfRule type="expression" priority="15" aboveAverage="0" equalAverage="0" bottom="0" percent="0" rank="0" text="" dxfId="20">
      <formula>$A79&lt;&gt;""</formula>
    </cfRule>
  </conditionalFormatting>
  <conditionalFormatting sqref="D6:D7 D12:D58 D63:D78">
    <cfRule type="expression" priority="16" aboveAverage="0" equalAverage="0" bottom="0" percent="0" rank="0" text="" dxfId="21">
      <formula>$A6&lt;&gt;""</formula>
    </cfRule>
  </conditionalFormatting>
  <conditionalFormatting sqref="F6 F12 F15 F23:F24 F26 F32 F34 F36 F39 F41:F42 F44 F48 F51 F56:F58 F63 F66 F53 F70 F73:F75">
    <cfRule type="expression" priority="17" aboveAverage="0" equalAverage="0" bottom="0" percent="0" rank="0" text="" dxfId="22">
      <formula>$A6&lt;&gt;""</formula>
    </cfRule>
  </conditionalFormatting>
  <conditionalFormatting sqref="P6:P7 P12:P58 P63:P78">
    <cfRule type="expression" priority="18" aboveAverage="0" equalAverage="0" bottom="0" percent="0" rank="0" text="" dxfId="23">
      <formula>$A6&lt;&gt;""</formula>
    </cfRule>
  </conditionalFormatting>
  <conditionalFormatting sqref="D79 D81 D87 D92:D93">
    <cfRule type="expression" priority="19" aboveAverage="0" equalAverage="0" bottom="0" percent="0" rank="0" text="" dxfId="24">
      <formula>$A79&lt;&gt;""</formula>
    </cfRule>
  </conditionalFormatting>
  <conditionalFormatting sqref="F79 F81 F87 F92:F93">
    <cfRule type="expression" priority="20" aboveAverage="0" equalAverage="0" bottom="0" percent="0" rank="0" text="" dxfId="25">
      <formula>$A79&lt;&gt;""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0" width="34.25"/>
  </cols>
  <sheetData>
    <row r="1" customFormat="false" ht="160" hidden="false" customHeight="true" outlineLevel="0" collapsed="false">
      <c r="A1" s="52"/>
      <c r="B1" s="52"/>
      <c r="C1" s="52"/>
      <c r="D1" s="52"/>
      <c r="E1" s="52"/>
      <c r="F1" s="52"/>
      <c r="G1" s="52"/>
      <c r="H1" s="52"/>
      <c r="I1" s="52"/>
      <c r="J1" s="52"/>
    </row>
    <row r="2" customFormat="false" ht="160" hidden="false" customHeight="true" outlineLevel="0" collapsed="false">
      <c r="A2" s="52"/>
      <c r="B2" s="52"/>
      <c r="C2" s="52"/>
      <c r="D2" s="52"/>
      <c r="E2" s="52"/>
      <c r="F2" s="52"/>
      <c r="G2" s="52"/>
      <c r="H2" s="52"/>
      <c r="I2" s="52"/>
      <c r="J2" s="5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叽里咕噜</cp:lastModifiedBy>
  <dcterms:modified xsi:type="dcterms:W3CDTF">2026-08-29T10:22:43Z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39AC576A73354EBB9F51DD179A9D3AA9_13</vt:lpwstr>
  </property>
  <property fmtid="{D5CDD505-2E9C-101B-9397-08002B2CF9AE}" pid="4" name="KSOProductBuildVer">
    <vt:lpwstr>2052-12.1.0.28022</vt:lpwstr>
  </property>
  <property fmtid="{D5CDD505-2E9C-101B-9397-08002B2CF9AE}" pid="5" name="KSOReadingLayout">
    <vt:bool>1</vt:bool>
  </property>
</Properties>
</file>