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3.png" ContentType="image/png"/>
  <Override PartName="/xl/media/image8.png" ContentType="image/png"/>
  <Override PartName="/xl/media/image12.png" ContentType="image/png"/>
  <Override PartName="/xl/media/image7.png" ContentType="image/png"/>
  <Override PartName="/xl/media/image11.png" ContentType="image/png"/>
  <Override PartName="/xl/media/image6.png" ContentType="image/png"/>
  <Override PartName="/xl/media/image10.png" ContentType="image/png"/>
  <Override PartName="/xl/media/image5.png" ContentType="image/png"/>
  <Override PartName="/xl/media/image4.png" ContentType="image/png"/>
  <Override PartName="/xl/media/image3.png" ContentType="image/png"/>
  <Override PartName="/xl/media/image26.png" ContentType="image/png"/>
  <Override PartName="/xl/media/image23.png" ContentType="image/png"/>
  <Override PartName="/xl/media/image22.png" ContentType="image/png"/>
  <Override PartName="/xl/media/image21.png" ContentType="image/png"/>
  <Override PartName="/xl/media/image19.png" ContentType="image/png"/>
  <Override PartName="/xl/media/image20.png" ContentType="image/png"/>
  <Override PartName="/xl/media/image18.png" ContentType="image/png"/>
  <Override PartName="/xl/media/image17.png" ContentType="image/png"/>
  <Override PartName="/xl/media/image16.png" ContentType="image/png"/>
  <Override PartName="/xl/media/image15.png" ContentType="image/png"/>
  <Override PartName="/xl/media/image14.png" ContentType="image/png"/>
  <Override PartName="/xl/media/image1.png" ContentType="image/png"/>
  <Override PartName="/xl/media/image24.png" ContentType="image/png"/>
  <Override PartName="/xl/media/image2.png" ContentType="image/png"/>
  <Override PartName="/xl/media/image25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理货报告!$A$5:$IU$79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<sst xmlns="http://schemas.openxmlformats.org/spreadsheetml/2006/main" count="383" uniqueCount="203">
  <si>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</si>
  <si>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</si>
  <si>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292520261000047354
</t>
    </r>
  </si>
  <si>
    <t xml:space="preserve">货物到仓时间：</t>
  </si>
  <si>
    <t xml:space="preserve">20260910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</si>
  <si>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734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</si>
  <si>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FOC00000070039441</t>
    </r>
  </si>
  <si>
    <t xml:space="preserve">理货日期：</t>
  </si>
  <si>
    <t xml:space="preserve">汇总</t>
  </si>
  <si>
    <t xml:space="preserve">SKU:47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</si>
  <si>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1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</si>
  <si>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理货人：舒小琴</t>
  </si>
  <si>
    <t xml:space="preserve">复核人：袁昌虎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</si>
  <si>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</si>
  <si>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</si>
  <si>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</si>
  <si>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</si>
  <si>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</si>
  <si>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</si>
  <si>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</si>
  <si>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</si>
  <si>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</si>
  <si>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</si>
  <si>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</si>
  <si>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</si>
  <si>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</si>
  <si>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</si>
  <si>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</si>
  <si>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Estee Lauder </t>
    </r>
    <r>
      <rPr>
        <sz val="10"/>
        <rFont val="宋体"/>
        <family val="0"/>
        <charset val="134"/>
      </rPr>
      <t xml:space="preserve">雅诗兰黛 大粉水 </t>
    </r>
    <r>
      <rPr>
        <sz val="10"/>
        <rFont val="Microsoft YaHei"/>
        <family val="2"/>
        <charset val="134"/>
      </rPr>
      <t xml:space="preserve">400ml</t>
    </r>
  </si>
  <si>
    <t xml:space="preserve">887167561861</t>
  </si>
  <si>
    <t xml:space="preserve">BA5</t>
  </si>
  <si>
    <t xml:space="preserve">115-260908-102C</t>
  </si>
  <si>
    <r>
      <rPr>
        <sz val="10"/>
        <rFont val="Microsoft YaHei"/>
        <family val="2"/>
        <charset val="134"/>
      </rPr>
      <t xml:space="preserve">LA MER </t>
    </r>
    <r>
      <rPr>
        <sz val="10"/>
        <rFont val="宋体"/>
        <family val="0"/>
        <charset val="134"/>
      </rPr>
      <t xml:space="preserve">海蓝之谜 云绒面霜 </t>
    </r>
    <r>
      <rPr>
        <sz val="10"/>
        <rFont val="Microsoft YaHei"/>
        <family val="2"/>
        <charset val="134"/>
      </rPr>
      <t xml:space="preserve">60ml</t>
    </r>
  </si>
  <si>
    <t xml:space="preserve">747930139867</t>
  </si>
  <si>
    <t xml:space="preserve">/</t>
  </si>
  <si>
    <t xml:space="preserve">BB5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</si>
  <si>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焕新精粹水磨砂款 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</si>
  <si>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747930175339</t>
  </si>
  <si>
    <t xml:space="preserve">B55</t>
  </si>
  <si>
    <t xml:space="preserve">鉴定残无塑封1</t>
  </si>
  <si>
    <t xml:space="preserve">A55</t>
  </si>
  <si>
    <t xml:space="preserve">B95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</si>
  <si>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塑颜精雕面霜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</si>
  <si>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4936968887734</t>
  </si>
  <si>
    <t xml:space="preserve">78ZD4Z</t>
  </si>
  <si>
    <t xml:space="preserve">78ZD6Z</t>
  </si>
  <si>
    <t xml:space="preserve">78ZD3Z</t>
  </si>
  <si>
    <r>
      <rPr>
        <sz val="10"/>
        <color rgb="FF000000"/>
        <rFont val="Microsoft YaHei"/>
        <family val="2"/>
        <charset val="134"/>
      </rPr>
      <t xml:space="preserve">CPB </t>
    </r>
    <r>
      <rPr>
        <sz val="10"/>
        <color rgb="FF000000"/>
        <rFont val="宋体"/>
        <family val="0"/>
        <charset val="134"/>
      </rPr>
      <t xml:space="preserve">肌肤之钥 水磨精华 </t>
    </r>
    <r>
      <rPr>
        <sz val="10"/>
        <color rgb="FF000000"/>
        <rFont val="Microsoft YaHei"/>
        <family val="2"/>
        <charset val="134"/>
      </rPr>
      <t xml:space="preserve">170ml</t>
    </r>
  </si>
  <si>
    <t xml:space="preserve">729238152908</t>
  </si>
  <si>
    <t xml:space="preserve">5303E1</t>
  </si>
  <si>
    <r>
      <rPr>
        <sz val="11"/>
        <color rgb="FF000000"/>
        <rFont val="宋体"/>
        <family val="0"/>
        <charset val="134"/>
      </rPr>
      <t xml:space="preserve">变形2+</t>
    </r>
    <r>
      <rPr>
        <sz val="11"/>
        <color rgb="FFFF0000"/>
        <rFont val="宋体"/>
        <family val="0"/>
        <charset val="134"/>
      </rPr>
      <t xml:space="preserve">变形鉴定残无塑封膜1</t>
    </r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</si>
  <si>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持妆粉底液 </t>
    </r>
    <r>
      <rPr>
        <sz val="10"/>
        <color rgb="FF000000"/>
        <rFont val="Microsoft YaHei"/>
        <family val="2"/>
        <charset val="134"/>
      </rPr>
      <t xml:space="preserve">PO-01</t>
    </r>
    <r>
      <rPr>
        <sz val="10"/>
        <color rgb="FF000000"/>
        <rFont val="宋体"/>
        <family val="0"/>
        <charset val="134"/>
      </rPr>
      <t xml:space="preserve">色号二代 </t>
    </r>
    <r>
      <rPr>
        <sz val="10"/>
        <color rgb="FF000000"/>
        <rFont val="Microsoft YaHei"/>
        <family val="2"/>
        <charset val="134"/>
      </rPr>
      <t xml:space="preserve">SPF48 30ml</t>
    </r>
  </si>
  <si>
    <t xml:space="preserve">3614273793551</t>
  </si>
  <si>
    <t xml:space="preserve">40Z903</t>
  </si>
  <si>
    <t xml:space="preserve">40Z403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</si>
  <si>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浓缩精华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</si>
  <si>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747930131663</t>
  </si>
  <si>
    <t xml:space="preserve">D46</t>
  </si>
  <si>
    <r>
      <rPr>
        <sz val="11"/>
        <color rgb="FF000000"/>
        <rFont val="宋体"/>
        <family val="0"/>
        <charset val="134"/>
      </rPr>
      <t xml:space="preserve">变形1+</t>
    </r>
    <r>
      <rPr>
        <sz val="11"/>
        <color rgb="FFFF0000"/>
        <rFont val="宋体"/>
        <family val="0"/>
        <charset val="134"/>
      </rPr>
      <t xml:space="preserve">变形鉴定残无塑封1</t>
    </r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</si>
  <si>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云绒面霜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</si>
  <si>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747930139874</t>
  </si>
  <si>
    <t xml:space="preserve">AA5</t>
  </si>
  <si>
    <r>
      <rPr>
        <sz val="10"/>
        <color rgb="FF000000"/>
        <rFont val="Microsoft YaHei"/>
        <family val="2"/>
        <charset val="134"/>
      </rPr>
      <t xml:space="preserve">BOBBI BROWN </t>
    </r>
    <r>
      <rPr>
        <sz val="10"/>
        <color rgb="FF000000"/>
        <rFont val="宋体"/>
        <family val="0"/>
        <charset val="134"/>
      </rPr>
      <t xml:space="preserve">芭比波朗 卸妆油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</si>
  <si>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716170292502</t>
  </si>
  <si>
    <t xml:space="preserve">A95</t>
  </si>
  <si>
    <r>
      <rPr>
        <sz val="10"/>
        <color rgb="FF000000"/>
        <rFont val="Microsoft YaHei"/>
        <family val="2"/>
        <charset val="134"/>
      </rPr>
      <t xml:space="preserve">CPB </t>
    </r>
    <r>
      <rPr>
        <sz val="10"/>
        <color rgb="FF000000"/>
        <rFont val="宋体"/>
        <family val="0"/>
        <charset val="134"/>
      </rPr>
      <t xml:space="preserve">肌肤之钥 日夜乳三件套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日乳 </t>
    </r>
    <r>
      <rPr>
        <sz val="10"/>
        <color rgb="FF000000"/>
        <rFont val="Microsoft YaHei"/>
        <family val="2"/>
        <charset val="134"/>
      </rPr>
      <t xml:space="preserve">125ml + </t>
    </r>
    <r>
      <rPr>
        <sz val="10"/>
        <color rgb="FF000000"/>
        <rFont val="宋体"/>
        <family val="0"/>
        <charset val="134"/>
      </rPr>
      <t xml:space="preserve">夜乳 </t>
    </r>
    <r>
      <rPr>
        <sz val="10"/>
        <color rgb="FF000000"/>
        <rFont val="Microsoft YaHei"/>
        <family val="2"/>
        <charset val="134"/>
      </rPr>
      <t xml:space="preserve">125ml + </t>
    </r>
    <r>
      <rPr>
        <sz val="10"/>
        <color rgb="FF000000"/>
        <rFont val="宋体"/>
        <family val="0"/>
        <charset val="134"/>
      </rPr>
      <t xml:space="preserve">精华水 </t>
    </r>
    <r>
      <rPr>
        <sz val="10"/>
        <color rgb="FF000000"/>
        <rFont val="Microsoft YaHei"/>
        <family val="2"/>
        <charset val="134"/>
      </rPr>
      <t xml:space="preserve">170ml )</t>
    </r>
  </si>
  <si>
    <t xml:space="preserve">8885021096933</t>
  </si>
  <si>
    <t xml:space="preserve">5353D5</t>
  </si>
  <si>
    <r>
      <rPr>
        <sz val="11"/>
        <color rgb="FF000000"/>
        <rFont val="宋体"/>
        <family val="0"/>
        <charset val="134"/>
      </rPr>
      <t xml:space="preserve">磨损变形9+</t>
    </r>
    <r>
      <rPr>
        <sz val="11"/>
        <color rgb="FFFF0000"/>
        <rFont val="宋体"/>
        <family val="0"/>
        <charset val="134"/>
      </rPr>
      <t xml:space="preserve">变形磨损效期模糊鉴定残外盒无封口贴内物无塑封1</t>
    </r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</si>
  <si>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洁面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</si>
  <si>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747930095903</t>
  </si>
  <si>
    <t xml:space="preserve">B26</t>
  </si>
  <si>
    <t xml:space="preserve">E26</t>
  </si>
  <si>
    <t xml:space="preserve">F26</t>
  </si>
  <si>
    <t xml:space="preserve">CC5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</si>
  <si>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极光洁面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</si>
  <si>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4935421707626</t>
  </si>
  <si>
    <t xml:space="preserve">0..11</t>
  </si>
  <si>
    <t xml:space="preserve">78A11B</t>
  </si>
  <si>
    <r>
      <rPr>
        <sz val="10"/>
        <color rgb="FF000000"/>
        <rFont val="Microsoft YaHei"/>
        <family val="2"/>
        <charset val="134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小针管眼霜第二代 </t>
    </r>
    <r>
      <rPr>
        <sz val="10"/>
        <color rgb="FF000000"/>
        <rFont val="Microsoft YaHei"/>
        <family val="2"/>
        <charset val="134"/>
      </rPr>
      <t xml:space="preserve">20ml</t>
    </r>
  </si>
  <si>
    <r>
      <rPr>
        <sz val="10"/>
        <color rgb="FF000000"/>
        <rFont val="Microsoft YaHei"/>
        <family val="2"/>
        <charset val="134"/>
      </rPr>
      <t xml:space="preserve">729238222939</t>
    </r>
    <r>
      <rPr>
        <sz val="10"/>
        <color rgb="FF000000"/>
        <rFont val="宋体"/>
        <family val="0"/>
        <charset val="134"/>
      </rPr>
      <t xml:space="preserve">实物条码</t>
    </r>
    <r>
      <rPr>
        <sz val="10"/>
        <color rgb="FF000000"/>
        <rFont val="Microsoft YaHei"/>
        <family val="2"/>
        <charset val="134"/>
      </rPr>
      <t xml:space="preserve">729238222946</t>
    </r>
  </si>
  <si>
    <t xml:space="preserve">5097E1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</si>
  <si>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智妍眼霜 </t>
    </r>
    <r>
      <rPr>
        <sz val="10"/>
        <color rgb="FF000000"/>
        <rFont val="Microsoft YaHei"/>
        <family val="2"/>
        <charset val="134"/>
      </rPr>
      <t xml:space="preserve">15ml</t>
    </r>
  </si>
  <si>
    <t xml:space="preserve">887167539587</t>
  </si>
  <si>
    <t xml:space="preserve">A46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</si>
  <si>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 </t>
    </r>
    <r>
      <rPr>
        <sz val="10"/>
        <color rgb="FF000000"/>
        <rFont val="Microsoft YaHei"/>
        <family val="2"/>
        <charset val="134"/>
      </rPr>
      <t xml:space="preserve">1N1 30ml</t>
    </r>
  </si>
  <si>
    <t xml:space="preserve">887167495241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</si>
  <si>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极光面霜 </t>
    </r>
    <r>
      <rPr>
        <sz val="10"/>
        <color rgb="FF000000"/>
        <rFont val="Microsoft YaHei"/>
        <family val="2"/>
        <charset val="134"/>
      </rPr>
      <t xml:space="preserve">50ml</t>
    </r>
  </si>
  <si>
    <t xml:space="preserve">3614274039597</t>
  </si>
  <si>
    <t xml:space="preserve">40A501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</si>
  <si>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樱花原生液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</si>
  <si>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887167557338</t>
  </si>
  <si>
    <r>
      <rPr>
        <sz val="10"/>
        <color rgb="FF000000"/>
        <rFont val="Microsoft YaHei"/>
        <family val="2"/>
        <charset val="134"/>
      </rPr>
      <t xml:space="preserve">Clinique </t>
    </r>
    <r>
      <rPr>
        <sz val="10"/>
        <color rgb="FF000000"/>
        <rFont val="宋体"/>
        <family val="0"/>
        <charset val="134"/>
      </rPr>
      <t xml:space="preserve">倩碧 黄油 无油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</si>
  <si>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020714222857</t>
  </si>
  <si>
    <t xml:space="preserve">E75</t>
  </si>
  <si>
    <t xml:space="preserve">C45</t>
  </si>
  <si>
    <t xml:space="preserve">B45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</si>
  <si>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黑金臻宠眼霜 </t>
    </r>
    <r>
      <rPr>
        <sz val="10"/>
        <color rgb="FF000000"/>
        <rFont val="Microsoft YaHei"/>
        <family val="2"/>
        <charset val="134"/>
      </rPr>
      <t xml:space="preserve">15ml</t>
    </r>
  </si>
  <si>
    <t xml:space="preserve">3614273983648</t>
  </si>
  <si>
    <t xml:space="preserve">40A21W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</si>
  <si>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菁纯粉底液 </t>
    </r>
    <r>
      <rPr>
        <sz val="10"/>
        <color rgb="FF000000"/>
        <rFont val="Microsoft YaHei"/>
        <family val="2"/>
        <charset val="134"/>
      </rPr>
      <t xml:space="preserve">100</t>
    </r>
    <r>
      <rPr>
        <sz val="10"/>
        <color rgb="FF000000"/>
        <rFont val="宋体"/>
        <family val="0"/>
        <charset val="134"/>
      </rPr>
      <t xml:space="preserve">色号二代 </t>
    </r>
    <r>
      <rPr>
        <sz val="10"/>
        <color rgb="FF000000"/>
        <rFont val="Microsoft YaHei"/>
        <family val="2"/>
        <charset val="134"/>
      </rPr>
      <t xml:space="preserve">35ml</t>
    </r>
  </si>
  <si>
    <r>
      <rPr>
        <sz val="10"/>
        <color rgb="FF000000"/>
        <rFont val="Microsoft YaHei"/>
        <family val="2"/>
        <charset val="134"/>
      </rPr>
      <t xml:space="preserve">3614274140637</t>
    </r>
    <r>
      <rPr>
        <sz val="10"/>
        <color rgb="FF000000"/>
        <rFont val="宋体"/>
        <family val="0"/>
        <charset val="134"/>
      </rPr>
      <t xml:space="preserve">实物条码</t>
    </r>
    <r>
      <rPr>
        <sz val="10"/>
        <color rgb="FF000000"/>
        <rFont val="Microsoft YaHei"/>
        <family val="2"/>
        <charset val="134"/>
      </rPr>
      <t xml:space="preserve">4894858137065</t>
    </r>
  </si>
  <si>
    <t xml:space="preserve">40A301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</si>
  <si>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塑颜百肽面霜 </t>
    </r>
    <r>
      <rPr>
        <sz val="10"/>
        <color rgb="FF000000"/>
        <rFont val="Microsoft YaHei"/>
        <family val="2"/>
        <charset val="134"/>
      </rPr>
      <t xml:space="preserve">15ml</t>
    </r>
  </si>
  <si>
    <t xml:space="preserve">MAH00016</t>
  </si>
  <si>
    <t xml:space="preserve">40A200</t>
  </si>
  <si>
    <t xml:space="preserve">40ZD01</t>
  </si>
  <si>
    <r>
      <rPr>
        <sz val="10"/>
        <color rgb="FF000000"/>
        <rFont val="Microsoft YaHei"/>
        <family val="2"/>
        <charset val="134"/>
      </rPr>
      <t xml:space="preserve">Shu-uemura </t>
    </r>
    <r>
      <rPr>
        <sz val="10"/>
        <color rgb="FF000000"/>
        <rFont val="宋体"/>
        <family val="0"/>
        <charset val="134"/>
      </rPr>
      <t xml:space="preserve">植村秀 持妆喷雾控油哑光款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</si>
  <si>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4936968806087</t>
  </si>
  <si>
    <r>
      <rPr>
        <sz val="10"/>
        <color rgb="FF000000"/>
        <rFont val="Microsoft YaHei"/>
        <family val="2"/>
        <charset val="134"/>
      </rPr>
      <t xml:space="preserve">78ZDAX/</t>
    </r>
    <r>
      <rPr>
        <sz val="10"/>
        <color rgb="FF000000"/>
        <rFont val="宋体"/>
        <family val="0"/>
        <charset val="134"/>
      </rPr>
      <t xml:space="preserve">带中文标</t>
    </r>
  </si>
  <si>
    <t xml:space="preserve">重变形9+1</t>
  </si>
  <si>
    <r>
      <rPr>
        <sz val="10"/>
        <color rgb="FF000000"/>
        <rFont val="Microsoft YaHei"/>
        <family val="2"/>
        <charset val="134"/>
      </rPr>
      <t xml:space="preserve">Shiseido </t>
    </r>
    <r>
      <rPr>
        <sz val="10"/>
        <color rgb="FF000000"/>
        <rFont val="宋体"/>
        <family val="0"/>
        <charset val="134"/>
      </rPr>
      <t xml:space="preserve">资生堂 悦薇乳液 清爽型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</si>
  <si>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729238210455-1</t>
  </si>
  <si>
    <t xml:space="preserve">6016B5</t>
  </si>
  <si>
    <t xml:space="preserve">变形1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</si>
  <si>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 </t>
    </r>
    <r>
      <rPr>
        <sz val="10"/>
        <color rgb="FF000000"/>
        <rFont val="Microsoft YaHei"/>
        <family val="2"/>
        <charset val="134"/>
      </rPr>
      <t xml:space="preserve">1N0 30ml</t>
    </r>
  </si>
  <si>
    <t xml:space="preserve">887167495463</t>
  </si>
  <si>
    <t xml:space="preserve">A16</t>
  </si>
  <si>
    <r>
      <rPr>
        <sz val="10"/>
        <color rgb="FF000000"/>
        <rFont val="Microsoft YaHei"/>
        <family val="2"/>
        <charset val="134"/>
      </rPr>
      <t xml:space="preserve">Lancome </t>
    </r>
    <r>
      <rPr>
        <sz val="10"/>
        <color rgb="FF000000"/>
        <rFont val="宋体"/>
        <family val="0"/>
        <charset val="134"/>
      </rPr>
      <t xml:space="preserve">兰蔻 菁纯玫瑰水</t>
    </r>
    <r>
      <rPr>
        <sz val="10"/>
        <color rgb="FF000000"/>
        <rFont val="Microsoft YaHei"/>
        <family val="2"/>
        <charset val="134"/>
      </rPr>
      <t xml:space="preserve">2.0 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</si>
  <si>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3614274142655</t>
  </si>
  <si>
    <r>
      <rPr>
        <sz val="10"/>
        <color rgb="FF000000"/>
        <rFont val="Microsoft YaHei"/>
        <family val="2"/>
        <charset val="134"/>
      </rPr>
      <t xml:space="preserve">40Z700/</t>
    </r>
    <r>
      <rPr>
        <sz val="10"/>
        <color rgb="FF000000"/>
        <rFont val="宋体"/>
        <family val="0"/>
        <charset val="134"/>
      </rPr>
      <t xml:space="preserve">带中文标</t>
    </r>
  </si>
  <si>
    <t xml:space="preserve">CPB 肌肤之钥 日晚霜三件套2026版 ( 日霜 50ml + 晚霜 50ml + 精华水 170ml )</t>
  </si>
  <si>
    <t xml:space="preserve">8885021096940</t>
  </si>
  <si>
    <t xml:space="preserve">5302T5</t>
  </si>
  <si>
    <r>
      <rPr>
        <sz val="11"/>
        <color rgb="FF000000"/>
        <rFont val="宋体"/>
        <family val="0"/>
        <charset val="134"/>
      </rPr>
      <t xml:space="preserve">变形磨损2+</t>
    </r>
    <r>
      <rPr>
        <sz val="11"/>
        <color rgb="FFFF0000"/>
        <rFont val="宋体"/>
        <family val="0"/>
        <charset val="134"/>
      </rPr>
      <t xml:space="preserve">效期模糊变形磨损鉴定残外盒无封口贴内物无塑封1</t>
    </r>
  </si>
  <si>
    <t xml:space="preserve">6020T5</t>
  </si>
  <si>
    <r>
      <rPr>
        <sz val="11"/>
        <color rgb="FF000000"/>
        <rFont val="宋体"/>
        <family val="0"/>
        <charset val="134"/>
      </rPr>
      <t xml:space="preserve">变形磨损效期模糊1+</t>
    </r>
    <r>
      <rPr>
        <sz val="11"/>
        <color rgb="FFFF0000"/>
        <rFont val="宋体"/>
        <family val="0"/>
        <charset val="134"/>
      </rPr>
      <t xml:space="preserve">磨损效期模糊鉴定残外盒无封口贴内物无塑封1</t>
    </r>
  </si>
  <si>
    <t xml:space="preserve">6019T5</t>
  </si>
  <si>
    <r>
      <rPr>
        <sz val="11"/>
        <color rgb="FF000000"/>
        <rFont val="宋体"/>
        <family val="0"/>
        <charset val="134"/>
      </rPr>
      <t xml:space="preserve">重变形效期模糊磨损4+</t>
    </r>
    <r>
      <rPr>
        <sz val="11"/>
        <color rgb="FFFF0000"/>
        <rFont val="宋体"/>
        <family val="0"/>
        <charset val="134"/>
      </rPr>
      <t xml:space="preserve">变形磨损鉴定残外盒无封口贴内物无塑封1</t>
    </r>
  </si>
  <si>
    <t xml:space="preserve">Shu-uemura 植村秀 持妆喷雾保湿款 100ml</t>
  </si>
  <si>
    <t xml:space="preserve">4935421708654</t>
  </si>
  <si>
    <t xml:space="preserve">78ZNLX</t>
  </si>
  <si>
    <t xml:space="preserve">78ZDHX</t>
  </si>
  <si>
    <t xml:space="preserve">CPB 肌肤之钥 洁面 滋润型 125ml</t>
  </si>
  <si>
    <t xml:space="preserve">729238171640</t>
  </si>
  <si>
    <t xml:space="preserve">5231G5</t>
  </si>
  <si>
    <r>
      <rPr>
        <sz val="11"/>
        <color rgb="FF000000"/>
        <rFont val="宋体"/>
        <family val="0"/>
        <charset val="134"/>
      </rPr>
      <t xml:space="preserve">变形3+</t>
    </r>
    <r>
      <rPr>
        <sz val="11"/>
        <color rgb="FFFF0000"/>
        <rFont val="宋体"/>
        <family val="0"/>
        <charset val="134"/>
      </rPr>
      <t xml:space="preserve">变形鉴定残无塑封1</t>
    </r>
  </si>
  <si>
    <t xml:space="preserve">5230F5</t>
  </si>
  <si>
    <t xml:space="preserve">变形鉴定残无塑封1</t>
  </si>
  <si>
    <t xml:space="preserve">Estee Lauder 雅诗兰黛 紧致滋润精华 50ml</t>
  </si>
  <si>
    <t xml:space="preserve">887167570153</t>
  </si>
  <si>
    <t xml:space="preserve">LA MER 海蓝之谜 臻璨焕活精华油 30ml</t>
  </si>
  <si>
    <t xml:space="preserve">747930140054</t>
  </si>
  <si>
    <t xml:space="preserve">Shiseido 资生堂 悦薇水 清爽型2026版 150ml</t>
  </si>
  <si>
    <t xml:space="preserve">729238210431-1</t>
  </si>
  <si>
    <t xml:space="preserve">Estee Lauder 雅诗兰黛 DW粉底液二代 1W0 30ml</t>
  </si>
  <si>
    <t xml:space="preserve">887167495517</t>
  </si>
  <si>
    <t xml:space="preserve">LA MER 海蓝之谜 经典面霜 60ml</t>
  </si>
  <si>
    <t xml:space="preserve">747930000013</t>
  </si>
  <si>
    <t xml:space="preserve">Q26</t>
  </si>
  <si>
    <t xml:space="preserve">CPB 肌肤之钥 长管隔离 37ml</t>
  </si>
  <si>
    <t xml:space="preserve">729238161825</t>
  </si>
  <si>
    <t xml:space="preserve">6063AA</t>
  </si>
  <si>
    <t xml:space="preserve">变形1+变形鉴定残无塑封1</t>
  </si>
  <si>
    <t xml:space="preserve">CPB 肌肤之钥 洁面 清爽型 125ml</t>
  </si>
  <si>
    <t xml:space="preserve">729238171657</t>
  </si>
  <si>
    <t xml:space="preserve">5268H5</t>
  </si>
  <si>
    <t xml:space="preserve">5301O5</t>
  </si>
  <si>
    <t xml:space="preserve">5268G5</t>
  </si>
  <si>
    <r>
      <rPr>
        <sz val="11"/>
        <color rgb="FF000000"/>
        <rFont val="宋体"/>
        <family val="0"/>
        <charset val="134"/>
      </rPr>
      <t xml:space="preserve">变形2+</t>
    </r>
    <r>
      <rPr>
        <sz val="11"/>
        <color rgb="FFFF0000"/>
        <rFont val="宋体"/>
        <family val="0"/>
        <charset val="134"/>
      </rPr>
      <t xml:space="preserve">变形鉴定残无塑封1</t>
    </r>
  </si>
  <si>
    <t xml:space="preserve">5301N5</t>
  </si>
  <si>
    <t xml:space="preserve">Shiseido 资生堂 男士水 150ml</t>
  </si>
  <si>
    <t xml:space="preserve">729238208506</t>
  </si>
  <si>
    <t xml:space="preserve">5031E/带中文标</t>
  </si>
  <si>
    <t xml:space="preserve">Shu-uemura 植村秀 小方瓶粉底液 584号色 2.0版35ml</t>
  </si>
  <si>
    <t xml:space="preserve">4936968877919</t>
  </si>
  <si>
    <t xml:space="preserve">78A200/带中文标</t>
  </si>
  <si>
    <t xml:space="preserve">变形1+重变形1</t>
  </si>
  <si>
    <t xml:space="preserve">78A200</t>
  </si>
  <si>
    <t xml:space="preserve">LA MER 海蓝之谜 奇迹晚霜 30ml</t>
  </si>
  <si>
    <t xml:space="preserve">747930161585</t>
  </si>
  <si>
    <t xml:space="preserve">A35</t>
  </si>
  <si>
    <t xml:space="preserve">Estee Lauder 雅诗兰黛 智妍眼霜 5ml</t>
  </si>
  <si>
    <t xml:space="preserve">MAH00010</t>
  </si>
  <si>
    <t xml:space="preserve">H75</t>
  </si>
  <si>
    <t xml:space="preserve">B75</t>
  </si>
  <si>
    <t xml:space="preserve">Lancome 兰蔻 大眼精华2026版 20ml</t>
  </si>
  <si>
    <t xml:space="preserve">3605533432198</t>
  </si>
  <si>
    <t xml:space="preserve">40A400</t>
  </si>
  <si>
    <t xml:space="preserve">LAMER 海蓝之谜 奇迹晚霜60ml</t>
  </si>
  <si>
    <t xml:space="preserve">747930161592</t>
  </si>
  <si>
    <t xml:space="preserve">Lancome 兰蔻 菁纯粉底液 110色号二代 35ml</t>
  </si>
  <si>
    <t xml:space="preserve">3614274140644</t>
  </si>
  <si>
    <t xml:space="preserve">40ZN01</t>
  </si>
  <si>
    <t xml:space="preserve">40Z800</t>
  </si>
  <si>
    <t xml:space="preserve">LA MER 海蓝之谜 鎏金水 150ml</t>
  </si>
  <si>
    <t xml:space="preserve">747930081685</t>
  </si>
  <si>
    <t xml:space="preserve">B16</t>
  </si>
  <si>
    <t xml:space="preserve">Clarins 娇韵诗 抚纹霜 175ml</t>
  </si>
  <si>
    <t xml:space="preserve">3380810277807</t>
  </si>
  <si>
    <t xml:space="preserve">0548177</t>
  </si>
  <si>
    <t xml:space="preserve">Shiseido 资生堂 百优面霜 75ml</t>
  </si>
  <si>
    <t xml:space="preserve">729238103214</t>
  </si>
  <si>
    <t xml:space="preserve">5091PM</t>
  </si>
  <si>
    <t xml:space="preserve">轻变形8+重变形9+1</t>
  </si>
  <si>
    <t xml:space="preserve">Shiseido 资生堂 悦薇乳液 滋润型2026版 100ml</t>
  </si>
  <si>
    <t xml:space="preserve">729238210462-1</t>
  </si>
  <si>
    <t xml:space="preserve">5356B5</t>
  </si>
  <si>
    <t xml:space="preserve">Shiseido 资生堂 悦薇水 滋润型2026版 150ml</t>
  </si>
  <si>
    <t xml:space="preserve">729238210448-1</t>
  </si>
  <si>
    <t xml:space="preserve">5308I5</t>
  </si>
  <si>
    <t xml:space="preserve">5315M5</t>
  </si>
  <si>
    <t xml:space="preserve">拆套3支装83套/250件，拆套2支装35套/70件，打印贴条码220件，贴封口贴贴20个，打印箱唛67个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</si>
</sst>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8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0"/>
      <charset val="134"/>
    </font>
    <font>
      <sz val="11"/>
      <color rgb="FFFF0000"/>
      <name val="宋体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5"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438840</xdr:colOff>
      <xdr:row>50</xdr:row>
      <xdr:rowOff>19080</xdr:rowOff>
    </xdr:from>
    <xdr:to>
      <xdr:col>16</xdr:col>
      <xdr:colOff>582120</xdr:colOff>
      <xdr:row>50</xdr:row>
      <xdr:rowOff>295920</xdr:rowOff>
    </xdr:to>
    <xdr:pic>
      <xdr:nvPicPr>
        <xdr:cNvPr id="0" name="ID_1EFE3490DBFE4534BDA91B1877C133D1" descr=""/>
        <xdr:cNvPicPr/>
      </xdr:nvPicPr>
      <xdr:blipFill>
        <a:blip r:embed="rId1"/>
        <a:stretch/>
      </xdr:blipFill>
      <xdr:spPr>
        <a:xfrm>
          <a:off x="14728320" y="23383800"/>
          <a:ext cx="143280" cy="276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444600</xdr:colOff>
      <xdr:row>38</xdr:row>
      <xdr:rowOff>18720</xdr:rowOff>
    </xdr:from>
    <xdr:to>
      <xdr:col>16</xdr:col>
      <xdr:colOff>577080</xdr:colOff>
      <xdr:row>38</xdr:row>
      <xdr:rowOff>275040</xdr:rowOff>
    </xdr:to>
    <xdr:pic>
      <xdr:nvPicPr>
        <xdr:cNvPr id="1" name="ID_21DB791FCCB940D19921F2A006AF6AF0" descr=""/>
        <xdr:cNvPicPr/>
      </xdr:nvPicPr>
      <xdr:blipFill>
        <a:blip r:embed="rId2"/>
        <a:stretch/>
      </xdr:blipFill>
      <xdr:spPr>
        <a:xfrm>
          <a:off x="14734080" y="17592480"/>
          <a:ext cx="132480" cy="25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444600</xdr:colOff>
      <xdr:row>13</xdr:row>
      <xdr:rowOff>18720</xdr:rowOff>
    </xdr:from>
    <xdr:to>
      <xdr:col>16</xdr:col>
      <xdr:colOff>577080</xdr:colOff>
      <xdr:row>13</xdr:row>
      <xdr:rowOff>275040</xdr:rowOff>
    </xdr:to>
    <xdr:pic>
      <xdr:nvPicPr>
        <xdr:cNvPr id="2" name="ID_295BC96189514C7D9AB911AC796C05CB" descr=""/>
        <xdr:cNvPicPr/>
      </xdr:nvPicPr>
      <xdr:blipFill>
        <a:blip r:embed="rId3"/>
        <a:stretch/>
      </xdr:blipFill>
      <xdr:spPr>
        <a:xfrm>
          <a:off x="14734080" y="5527440"/>
          <a:ext cx="132480" cy="25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444960</xdr:colOff>
      <xdr:row>13</xdr:row>
      <xdr:rowOff>18720</xdr:rowOff>
    </xdr:from>
    <xdr:to>
      <xdr:col>17</xdr:col>
      <xdr:colOff>577440</xdr:colOff>
      <xdr:row>13</xdr:row>
      <xdr:rowOff>275040</xdr:rowOff>
    </xdr:to>
    <xdr:pic>
      <xdr:nvPicPr>
        <xdr:cNvPr id="3" name="ID_6E3D1D2F2B2C444C8C7F498611ED7441" descr=""/>
        <xdr:cNvPicPr/>
      </xdr:nvPicPr>
      <xdr:blipFill>
        <a:blip r:embed="rId4"/>
        <a:stretch/>
      </xdr:blipFill>
      <xdr:spPr>
        <a:xfrm>
          <a:off x="15746400" y="5527440"/>
          <a:ext cx="132480" cy="256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438840</xdr:colOff>
      <xdr:row>57</xdr:row>
      <xdr:rowOff>19080</xdr:rowOff>
    </xdr:from>
    <xdr:to>
      <xdr:col>16</xdr:col>
      <xdr:colOff>582120</xdr:colOff>
      <xdr:row>57</xdr:row>
      <xdr:rowOff>295920</xdr:rowOff>
    </xdr:to>
    <xdr:pic>
      <xdr:nvPicPr>
        <xdr:cNvPr id="4" name="ID_34704C22CC4243E7918FB73515F41950" descr=""/>
        <xdr:cNvPicPr/>
      </xdr:nvPicPr>
      <xdr:blipFill>
        <a:blip r:embed="rId5"/>
        <a:stretch/>
      </xdr:blipFill>
      <xdr:spPr>
        <a:xfrm>
          <a:off x="14728320" y="26762040"/>
          <a:ext cx="143280" cy="276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285480</xdr:colOff>
      <xdr:row>56</xdr:row>
      <xdr:rowOff>18720</xdr:rowOff>
    </xdr:from>
    <xdr:to>
      <xdr:col>16</xdr:col>
      <xdr:colOff>736200</xdr:colOff>
      <xdr:row>56</xdr:row>
      <xdr:rowOff>295920</xdr:rowOff>
    </xdr:to>
    <xdr:pic>
      <xdr:nvPicPr>
        <xdr:cNvPr id="5" name="ID_7A4B288E775E4CA6A853A084EA79C6A1" descr=""/>
        <xdr:cNvPicPr/>
      </xdr:nvPicPr>
      <xdr:blipFill>
        <a:blip r:embed="rId6"/>
        <a:stretch/>
      </xdr:blipFill>
      <xdr:spPr>
        <a:xfrm>
          <a:off x="14574960" y="26279280"/>
          <a:ext cx="450720" cy="277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285480</xdr:colOff>
      <xdr:row>55</xdr:row>
      <xdr:rowOff>18720</xdr:rowOff>
    </xdr:from>
    <xdr:to>
      <xdr:col>16</xdr:col>
      <xdr:colOff>736200</xdr:colOff>
      <xdr:row>55</xdr:row>
      <xdr:rowOff>295920</xdr:rowOff>
    </xdr:to>
    <xdr:pic>
      <xdr:nvPicPr>
        <xdr:cNvPr id="6" name="ID_3BE4925570FD44DBA39D0FB0A20A6255" descr=""/>
        <xdr:cNvPicPr/>
      </xdr:nvPicPr>
      <xdr:blipFill>
        <a:blip r:embed="rId7"/>
        <a:stretch/>
      </xdr:blipFill>
      <xdr:spPr>
        <a:xfrm>
          <a:off x="14574960" y="25796520"/>
          <a:ext cx="450720" cy="277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46</xdr:row>
      <xdr:rowOff>16920</xdr:rowOff>
    </xdr:from>
    <xdr:to>
      <xdr:col>16</xdr:col>
      <xdr:colOff>582120</xdr:colOff>
      <xdr:row>46</xdr:row>
      <xdr:rowOff>299880</xdr:rowOff>
    </xdr:to>
    <xdr:pic>
      <xdr:nvPicPr>
        <xdr:cNvPr id="7" name="ID_6F3BAED08A5243C3BFF33669A9680B4B" descr=""/>
        <xdr:cNvPicPr/>
      </xdr:nvPicPr>
      <xdr:blipFill>
        <a:blip r:embed="rId8"/>
        <a:stretch/>
      </xdr:blipFill>
      <xdr:spPr>
        <a:xfrm>
          <a:off x="14725440" y="21451320"/>
          <a:ext cx="146160" cy="28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59</xdr:row>
      <xdr:rowOff>16920</xdr:rowOff>
    </xdr:from>
    <xdr:to>
      <xdr:col>16</xdr:col>
      <xdr:colOff>582120</xdr:colOff>
      <xdr:row>59</xdr:row>
      <xdr:rowOff>299880</xdr:rowOff>
    </xdr:to>
    <xdr:pic>
      <xdr:nvPicPr>
        <xdr:cNvPr id="8" name="ID_72DB28CA3A7B4248A7F640ADE07F732E" descr=""/>
        <xdr:cNvPicPr/>
      </xdr:nvPicPr>
      <xdr:blipFill>
        <a:blip r:embed="rId9"/>
        <a:stretch/>
      </xdr:blipFill>
      <xdr:spPr>
        <a:xfrm>
          <a:off x="14725440" y="27725040"/>
          <a:ext cx="146160" cy="28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435960</xdr:colOff>
      <xdr:row>59</xdr:row>
      <xdr:rowOff>16920</xdr:rowOff>
    </xdr:from>
    <xdr:to>
      <xdr:col>17</xdr:col>
      <xdr:colOff>582480</xdr:colOff>
      <xdr:row>59</xdr:row>
      <xdr:rowOff>299880</xdr:rowOff>
    </xdr:to>
    <xdr:pic>
      <xdr:nvPicPr>
        <xdr:cNvPr id="9" name="ID_49549A55272B4507ADB5AF71975622AD" descr=""/>
        <xdr:cNvPicPr/>
      </xdr:nvPicPr>
      <xdr:blipFill>
        <a:blip r:embed="rId10"/>
        <a:stretch/>
      </xdr:blipFill>
      <xdr:spPr>
        <a:xfrm>
          <a:off x="15737400" y="27725040"/>
          <a:ext cx="146520" cy="28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61</xdr:row>
      <xdr:rowOff>17280</xdr:rowOff>
    </xdr:from>
    <xdr:to>
      <xdr:col>16</xdr:col>
      <xdr:colOff>582120</xdr:colOff>
      <xdr:row>61</xdr:row>
      <xdr:rowOff>299880</xdr:rowOff>
    </xdr:to>
    <xdr:pic>
      <xdr:nvPicPr>
        <xdr:cNvPr id="10" name="ID_29A9A73F26984C1E8062A6958D3FB096" descr=""/>
        <xdr:cNvPicPr/>
      </xdr:nvPicPr>
      <xdr:blipFill>
        <a:blip r:embed="rId11"/>
        <a:stretch/>
      </xdr:blipFill>
      <xdr:spPr>
        <a:xfrm>
          <a:off x="14725440" y="28690560"/>
          <a:ext cx="146160" cy="282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440640</xdr:colOff>
      <xdr:row>16</xdr:row>
      <xdr:rowOff>17280</xdr:rowOff>
    </xdr:from>
    <xdr:to>
      <xdr:col>16</xdr:col>
      <xdr:colOff>578160</xdr:colOff>
      <xdr:row>16</xdr:row>
      <xdr:rowOff>282960</xdr:rowOff>
    </xdr:to>
    <xdr:pic>
      <xdr:nvPicPr>
        <xdr:cNvPr id="11" name="ID_1437D27BA7504A948FCF7F55796DF825" descr=""/>
        <xdr:cNvPicPr/>
      </xdr:nvPicPr>
      <xdr:blipFill>
        <a:blip r:embed="rId12"/>
        <a:stretch/>
      </xdr:blipFill>
      <xdr:spPr>
        <a:xfrm>
          <a:off x="14730120" y="6973560"/>
          <a:ext cx="137520" cy="265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292680</xdr:colOff>
      <xdr:row>37</xdr:row>
      <xdr:rowOff>16920</xdr:rowOff>
    </xdr:from>
    <xdr:to>
      <xdr:col>16</xdr:col>
      <xdr:colOff>725400</xdr:colOff>
      <xdr:row>37</xdr:row>
      <xdr:rowOff>282960</xdr:rowOff>
    </xdr:to>
    <xdr:pic>
      <xdr:nvPicPr>
        <xdr:cNvPr id="12" name="ID_F26EF59FB21B4CA1BF2D3758F95C6B86" descr=""/>
        <xdr:cNvPicPr/>
      </xdr:nvPicPr>
      <xdr:blipFill>
        <a:blip r:embed="rId13"/>
        <a:stretch/>
      </xdr:blipFill>
      <xdr:spPr>
        <a:xfrm>
          <a:off x="14582160" y="17107920"/>
          <a:ext cx="432720" cy="26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53</xdr:row>
      <xdr:rowOff>16920</xdr:rowOff>
    </xdr:from>
    <xdr:to>
      <xdr:col>16</xdr:col>
      <xdr:colOff>582120</xdr:colOff>
      <xdr:row>53</xdr:row>
      <xdr:rowOff>299880</xdr:rowOff>
    </xdr:to>
    <xdr:pic>
      <xdr:nvPicPr>
        <xdr:cNvPr id="13" name="ID_E60C29DC92BD49B7BD607A0738D5E55D" descr=""/>
        <xdr:cNvPicPr/>
      </xdr:nvPicPr>
      <xdr:blipFill>
        <a:blip r:embed="rId14"/>
        <a:stretch/>
      </xdr:blipFill>
      <xdr:spPr>
        <a:xfrm>
          <a:off x="14725440" y="24829560"/>
          <a:ext cx="146160" cy="28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58</xdr:row>
      <xdr:rowOff>16920</xdr:rowOff>
    </xdr:from>
    <xdr:to>
      <xdr:col>16</xdr:col>
      <xdr:colOff>582120</xdr:colOff>
      <xdr:row>58</xdr:row>
      <xdr:rowOff>299520</xdr:rowOff>
    </xdr:to>
    <xdr:pic>
      <xdr:nvPicPr>
        <xdr:cNvPr id="14" name="ID_B527FAB4308F4FC0A8D3DB68804002A0" descr=""/>
        <xdr:cNvPicPr/>
      </xdr:nvPicPr>
      <xdr:blipFill>
        <a:blip r:embed="rId15"/>
        <a:stretch/>
      </xdr:blipFill>
      <xdr:spPr>
        <a:xfrm>
          <a:off x="14725440" y="27242640"/>
          <a:ext cx="146160" cy="282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440640</xdr:colOff>
      <xdr:row>24</xdr:row>
      <xdr:rowOff>16920</xdr:rowOff>
    </xdr:from>
    <xdr:to>
      <xdr:col>16</xdr:col>
      <xdr:colOff>578160</xdr:colOff>
      <xdr:row>24</xdr:row>
      <xdr:rowOff>282600</xdr:rowOff>
    </xdr:to>
    <xdr:pic>
      <xdr:nvPicPr>
        <xdr:cNvPr id="15" name="ID_EE1A4ACCE1F445ABAE6B5B9DC456F38E" descr=""/>
        <xdr:cNvPicPr/>
      </xdr:nvPicPr>
      <xdr:blipFill>
        <a:blip r:embed="rId16"/>
        <a:stretch/>
      </xdr:blipFill>
      <xdr:spPr>
        <a:xfrm>
          <a:off x="14730120" y="10834200"/>
          <a:ext cx="137520" cy="265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64</xdr:row>
      <xdr:rowOff>16920</xdr:rowOff>
    </xdr:from>
    <xdr:to>
      <xdr:col>16</xdr:col>
      <xdr:colOff>582120</xdr:colOff>
      <xdr:row>64</xdr:row>
      <xdr:rowOff>299880</xdr:rowOff>
    </xdr:to>
    <xdr:pic>
      <xdr:nvPicPr>
        <xdr:cNvPr id="16" name="ID_BDA394F84B164865AED0C20020197AB6" descr=""/>
        <xdr:cNvPicPr/>
      </xdr:nvPicPr>
      <xdr:blipFill>
        <a:blip r:embed="rId17"/>
        <a:stretch/>
      </xdr:blipFill>
      <xdr:spPr>
        <a:xfrm>
          <a:off x="14725440" y="30138120"/>
          <a:ext cx="146160" cy="28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279720</xdr:colOff>
      <xdr:row>41</xdr:row>
      <xdr:rowOff>16920</xdr:rowOff>
    </xdr:from>
    <xdr:to>
      <xdr:col>16</xdr:col>
      <xdr:colOff>738360</xdr:colOff>
      <xdr:row>41</xdr:row>
      <xdr:rowOff>299880</xdr:rowOff>
    </xdr:to>
    <xdr:pic>
      <xdr:nvPicPr>
        <xdr:cNvPr id="17" name="ID_9007233102EF4146A2474543A3EF9663" descr=""/>
        <xdr:cNvPicPr/>
      </xdr:nvPicPr>
      <xdr:blipFill>
        <a:blip r:embed="rId18"/>
        <a:stretch/>
      </xdr:blipFill>
      <xdr:spPr>
        <a:xfrm>
          <a:off x="14569200" y="19038240"/>
          <a:ext cx="458640" cy="28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435960</xdr:colOff>
      <xdr:row>41</xdr:row>
      <xdr:rowOff>16920</xdr:rowOff>
    </xdr:from>
    <xdr:to>
      <xdr:col>17</xdr:col>
      <xdr:colOff>582480</xdr:colOff>
      <xdr:row>41</xdr:row>
      <xdr:rowOff>299880</xdr:rowOff>
    </xdr:to>
    <xdr:pic>
      <xdr:nvPicPr>
        <xdr:cNvPr id="18" name="ID_5890C1655C54433A8B5AC3F82DCE0660" descr=""/>
        <xdr:cNvPicPr/>
      </xdr:nvPicPr>
      <xdr:blipFill>
        <a:blip r:embed="rId19"/>
        <a:stretch/>
      </xdr:blipFill>
      <xdr:spPr>
        <a:xfrm>
          <a:off x="15737400" y="19038240"/>
          <a:ext cx="146520" cy="28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42</xdr:row>
      <xdr:rowOff>16920</xdr:rowOff>
    </xdr:from>
    <xdr:to>
      <xdr:col>16</xdr:col>
      <xdr:colOff>582120</xdr:colOff>
      <xdr:row>42</xdr:row>
      <xdr:rowOff>299520</xdr:rowOff>
    </xdr:to>
    <xdr:pic>
      <xdr:nvPicPr>
        <xdr:cNvPr id="19" name="ID_101C7B7FEBFB4B0EBC92E06BB2EB2204" descr=""/>
        <xdr:cNvPicPr/>
      </xdr:nvPicPr>
      <xdr:blipFill>
        <a:blip r:embed="rId20"/>
        <a:stretch/>
      </xdr:blipFill>
      <xdr:spPr>
        <a:xfrm>
          <a:off x="14725440" y="19521000"/>
          <a:ext cx="146160" cy="282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43</xdr:row>
      <xdr:rowOff>19080</xdr:rowOff>
    </xdr:from>
    <xdr:to>
      <xdr:col>16</xdr:col>
      <xdr:colOff>582120</xdr:colOff>
      <xdr:row>43</xdr:row>
      <xdr:rowOff>298080</xdr:rowOff>
    </xdr:to>
    <xdr:pic>
      <xdr:nvPicPr>
        <xdr:cNvPr id="20" name="ID_53FEBCA3257B4C379A005F02B95685E1" descr=""/>
        <xdr:cNvPicPr/>
      </xdr:nvPicPr>
      <xdr:blipFill>
        <a:blip r:embed="rId21"/>
        <a:stretch/>
      </xdr:blipFill>
      <xdr:spPr>
        <a:xfrm>
          <a:off x="14725440" y="20005560"/>
          <a:ext cx="146160" cy="279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435960</xdr:colOff>
      <xdr:row>43</xdr:row>
      <xdr:rowOff>19080</xdr:rowOff>
    </xdr:from>
    <xdr:to>
      <xdr:col>17</xdr:col>
      <xdr:colOff>582480</xdr:colOff>
      <xdr:row>43</xdr:row>
      <xdr:rowOff>298080</xdr:rowOff>
    </xdr:to>
    <xdr:pic>
      <xdr:nvPicPr>
        <xdr:cNvPr id="21" name="ID_B65B125E24544D7B921C2A5F462F674B" descr=""/>
        <xdr:cNvPicPr/>
      </xdr:nvPicPr>
      <xdr:blipFill>
        <a:blip r:embed="rId22"/>
        <a:stretch/>
      </xdr:blipFill>
      <xdr:spPr>
        <a:xfrm>
          <a:off x="15737400" y="20005560"/>
          <a:ext cx="146520" cy="279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440640</xdr:colOff>
      <xdr:row>19</xdr:row>
      <xdr:rowOff>16920</xdr:rowOff>
    </xdr:from>
    <xdr:to>
      <xdr:col>16</xdr:col>
      <xdr:colOff>578160</xdr:colOff>
      <xdr:row>19</xdr:row>
      <xdr:rowOff>282960</xdr:rowOff>
    </xdr:to>
    <xdr:pic>
      <xdr:nvPicPr>
        <xdr:cNvPr id="22" name="ID_A87F6146DD19482EABF0E993CA378ABB" descr=""/>
        <xdr:cNvPicPr/>
      </xdr:nvPicPr>
      <xdr:blipFill>
        <a:blip r:embed="rId23"/>
        <a:stretch/>
      </xdr:blipFill>
      <xdr:spPr>
        <a:xfrm>
          <a:off x="14730120" y="8421120"/>
          <a:ext cx="137520" cy="26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441000</xdr:colOff>
      <xdr:row>19</xdr:row>
      <xdr:rowOff>16920</xdr:rowOff>
    </xdr:from>
    <xdr:to>
      <xdr:col>17</xdr:col>
      <xdr:colOff>578520</xdr:colOff>
      <xdr:row>19</xdr:row>
      <xdr:rowOff>282960</xdr:rowOff>
    </xdr:to>
    <xdr:pic>
      <xdr:nvPicPr>
        <xdr:cNvPr id="23" name="ID_85DDE638889D484BB9A9B39E3D4103AF" descr=""/>
        <xdr:cNvPicPr/>
      </xdr:nvPicPr>
      <xdr:blipFill>
        <a:blip r:embed="rId24"/>
        <a:stretch/>
      </xdr:blipFill>
      <xdr:spPr>
        <a:xfrm>
          <a:off x="15742440" y="8421120"/>
          <a:ext cx="137520" cy="26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0</xdr:colOff>
      <xdr:row>71</xdr:row>
      <xdr:rowOff>0</xdr:rowOff>
    </xdr:from>
    <xdr:to>
      <xdr:col>17</xdr:col>
      <xdr:colOff>459720</xdr:colOff>
      <xdr:row>71</xdr:row>
      <xdr:rowOff>282600</xdr:rowOff>
    </xdr:to>
    <xdr:pic>
      <xdr:nvPicPr>
        <xdr:cNvPr id="24" name="ID_9E5B89EA60A446B1A96C72095C244793" descr=""/>
        <xdr:cNvPicPr/>
      </xdr:nvPicPr>
      <xdr:blipFill>
        <a:blip r:embed="rId25"/>
        <a:stretch/>
      </xdr:blipFill>
      <xdr:spPr>
        <a:xfrm>
          <a:off x="15301440" y="33499440"/>
          <a:ext cx="459720" cy="282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435960</xdr:colOff>
      <xdr:row>71</xdr:row>
      <xdr:rowOff>16920</xdr:rowOff>
    </xdr:from>
    <xdr:to>
      <xdr:col>16</xdr:col>
      <xdr:colOff>582120</xdr:colOff>
      <xdr:row>71</xdr:row>
      <xdr:rowOff>299880</xdr:rowOff>
    </xdr:to>
    <xdr:pic>
      <xdr:nvPicPr>
        <xdr:cNvPr id="25" name="ID_95B2E6C2FED146A98643BF67C360412B" descr=""/>
        <xdr:cNvPicPr/>
      </xdr:nvPicPr>
      <xdr:blipFill>
        <a:blip r:embed="rId26"/>
        <a:stretch/>
      </xdr:blipFill>
      <xdr:spPr>
        <a:xfrm>
          <a:off x="14725440" y="33516360"/>
          <a:ext cx="146160" cy="282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6" activePane="bottomLeft" state="frozen"/>
      <selection pane="topLeft" activeCell="A1" activeCellId="0" sqref="A1"/>
      <selection pane="bottomLeft" activeCell="C67" activeCellId="0" sqref="C67:C68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7.87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14.23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SUM(F5:F529)</f>
        <v>734</v>
      </c>
      <c r="G4" s="14"/>
      <c r="H4" s="14" t="n">
        <f aca="false">SUM(H5:H529)</f>
        <v>634</v>
      </c>
      <c r="I4" s="14" t="n">
        <f aca="false">SUM(I5:I529)</f>
        <v>98</v>
      </c>
      <c r="J4" s="14" t="n">
        <f aca="false">SUM(J5:J529)</f>
        <v>2</v>
      </c>
      <c r="K4" s="14" t="n">
        <f aca="false">SUM(K5:K529)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38" hidden="false" customHeight="true" outlineLevel="0" collapsed="false">
      <c r="A6" s="17" t="n">
        <v>1</v>
      </c>
      <c r="B6" s="17" t="str">
        <f aca="false">IF(C6&lt;&gt;"",$N$3,"")</f>
        <v>20260910</v>
      </c>
      <c r="C6" s="18" t="s">
        <v>28</v>
      </c>
      <c r="D6" s="19" t="s">
        <v>29</v>
      </c>
      <c r="E6" s="19"/>
      <c r="F6" s="20" t="n">
        <v>20</v>
      </c>
      <c r="G6" s="17" t="n">
        <v>15</v>
      </c>
      <c r="H6" s="17" t="n">
        <v>20</v>
      </c>
      <c r="I6" s="17"/>
      <c r="J6" s="17"/>
      <c r="K6" s="17"/>
      <c r="L6" s="17" t="n">
        <v>0.53</v>
      </c>
      <c r="M6" s="21" t="s">
        <v>30</v>
      </c>
      <c r="N6" s="22" t="inlineStr">
        <is>
          <t>2028-10-01</t>
        </is>
      </c>
      <c r="O6" s="23" t="s">
        <v>31</v>
      </c>
    </row>
    <row r="7" s="7" customFormat="true" ht="38" hidden="false" customHeight="true" outlineLevel="0" collapsed="false">
      <c r="A7" s="17" t="n">
        <v>2</v>
      </c>
      <c r="B7" s="17" t="str">
        <f aca="false">IF(C7&lt;&gt;"",$N$3,"")</f>
        <v>20260910</v>
      </c>
      <c r="C7" s="18" t="s">
        <v>32</v>
      </c>
      <c r="D7" s="19" t="s">
        <v>33</v>
      </c>
      <c r="E7" s="19"/>
      <c r="F7" s="20" t="n">
        <v>5</v>
      </c>
      <c r="G7" s="17" t="s">
        <v>34</v>
      </c>
      <c r="H7" s="17" t="n">
        <v>5</v>
      </c>
      <c r="I7" s="17"/>
      <c r="J7" s="17"/>
      <c r="K7" s="17"/>
      <c r="L7" s="17" t="n">
        <v>0.3</v>
      </c>
      <c r="M7" s="21" t="s">
        <v>35</v>
      </c>
      <c r="N7" s="22" t="inlineStr">
        <is>
          <t>2028-11-01</t>
        </is>
      </c>
      <c r="O7" s="23" t="s">
        <v>31</v>
      </c>
    </row>
    <row r="8" s="7" customFormat="true" ht="38" hidden="false" customHeight="true" outlineLevel="0" collapsed="false">
      <c r="A8" s="17" t="n">
        <v>3</v>
      </c>
      <c r="B8" s="17" t="str">
        <f aca="false">IF(C8&lt;&gt;"",$N$3,"")</f>
        <v>20260910</v>
      </c>
      <c r="C8" s="24" t="s">
        <v>36</v>
      </c>
      <c r="D8" s="25" t="s">
        <v>37</v>
      </c>
      <c r="E8" s="19"/>
      <c r="F8" s="20" t="n">
        <v>10</v>
      </c>
      <c r="G8" s="17" t="s">
        <v>34</v>
      </c>
      <c r="I8" s="17" t="n">
        <v>1</v>
      </c>
      <c r="J8" s="17" t="n">
        <v>2</v>
      </c>
      <c r="K8" s="17"/>
      <c r="L8" s="17" t="n">
        <v>0.44</v>
      </c>
      <c r="M8" s="21" t="s">
        <v>38</v>
      </c>
      <c r="N8" s="22" t="inlineStr">
        <is>
          <t>2028-05-01</t>
        </is>
      </c>
      <c r="O8" s="23" t="s">
        <v>31</v>
      </c>
      <c r="P8" s="26" t="s">
        <v>39</v>
      </c>
    </row>
    <row r="9" s="7" customFormat="true" ht="38" hidden="false" customHeight="true" outlineLevel="0" collapsed="false">
      <c r="A9" s="17"/>
      <c r="B9" s="17"/>
      <c r="C9" s="24" t="s">
        <v>36</v>
      </c>
      <c r="D9" s="25" t="s">
        <v>37</v>
      </c>
      <c r="E9" s="19"/>
      <c r="F9" s="20"/>
      <c r="G9" s="17"/>
      <c r="H9" s="17" t="n">
        <v>2</v>
      </c>
      <c r="I9" s="17" t="n">
        <v>1</v>
      </c>
      <c r="J9" s="17"/>
      <c r="K9" s="17"/>
      <c r="L9" s="17"/>
      <c r="M9" s="21" t="s">
        <v>40</v>
      </c>
      <c r="N9" s="22" t="inlineStr">
        <is>
          <t>2028-05-01</t>
        </is>
      </c>
      <c r="O9" s="23" t="s">
        <v>31</v>
      </c>
      <c r="P9" s="26" t="s">
        <v>39</v>
      </c>
    </row>
    <row r="10" s="7" customFormat="true" ht="38" hidden="false" customHeight="true" outlineLevel="0" collapsed="false">
      <c r="A10" s="17"/>
      <c r="B10" s="17"/>
      <c r="C10" s="24" t="s">
        <v>36</v>
      </c>
      <c r="D10" s="25" t="s">
        <v>37</v>
      </c>
      <c r="E10" s="19"/>
      <c r="F10" s="20"/>
      <c r="G10" s="17"/>
      <c r="H10" s="17" t="n">
        <v>3</v>
      </c>
      <c r="I10" s="17" t="n">
        <v>1</v>
      </c>
      <c r="J10" s="17"/>
      <c r="K10" s="17"/>
      <c r="L10" s="17"/>
      <c r="M10" s="21" t="s">
        <v>41</v>
      </c>
      <c r="N10" s="22" t="inlineStr">
        <is>
          <t>2028-09-01</t>
        </is>
      </c>
      <c r="O10" s="23" t="s">
        <v>31</v>
      </c>
      <c r="P10" s="26" t="s">
        <v>39</v>
      </c>
    </row>
    <row r="11" s="7" customFormat="true" ht="38" hidden="false" customHeight="true" outlineLevel="0" collapsed="false">
      <c r="A11" s="17" t="n">
        <v>4</v>
      </c>
      <c r="B11" s="17" t="str">
        <f aca="false">IF(C11&lt;&gt;"",$N$3,"")</f>
        <v>20260910</v>
      </c>
      <c r="C11" s="24" t="s">
        <v>42</v>
      </c>
      <c r="D11" s="25" t="s">
        <v>43</v>
      </c>
      <c r="E11" s="19"/>
      <c r="F11" s="20" t="n">
        <v>10</v>
      </c>
      <c r="G11" s="17" t="s">
        <v>34</v>
      </c>
      <c r="H11" s="17" t="n">
        <f aca="false">1+7</f>
        <v>8</v>
      </c>
      <c r="I11" s="17"/>
      <c r="J11" s="17"/>
      <c r="K11" s="17"/>
      <c r="L11" s="17" t="n">
        <v>0.21</v>
      </c>
      <c r="M11" s="21" t="s">
        <v>44</v>
      </c>
      <c r="N11" s="22" t="inlineStr">
        <is>
          <t>2028-12-01</t>
        </is>
      </c>
      <c r="O11" s="23" t="s">
        <v>31</v>
      </c>
    </row>
    <row r="12" s="7" customFormat="true" ht="38" hidden="false" customHeight="true" outlineLevel="0" collapsed="false">
      <c r="A12" s="17"/>
      <c r="B12" s="17"/>
      <c r="C12" s="24" t="s">
        <v>42</v>
      </c>
      <c r="D12" s="25" t="s">
        <v>43</v>
      </c>
      <c r="E12" s="19"/>
      <c r="F12" s="20"/>
      <c r="G12" s="17"/>
      <c r="H12" s="17" t="n">
        <v>1</v>
      </c>
      <c r="I12" s="17"/>
      <c r="J12" s="17"/>
      <c r="K12" s="17"/>
      <c r="L12" s="17"/>
      <c r="M12" s="21" t="s">
        <v>45</v>
      </c>
      <c r="N12" s="22" t="inlineStr">
        <is>
          <t>2028-12-01</t>
        </is>
      </c>
      <c r="O12" s="23" t="s">
        <v>31</v>
      </c>
    </row>
    <row r="13" s="7" customFormat="true" ht="38" hidden="false" customHeight="true" outlineLevel="0" collapsed="false">
      <c r="A13" s="17"/>
      <c r="B13" s="17"/>
      <c r="C13" s="24" t="s">
        <v>42</v>
      </c>
      <c r="D13" s="25" t="s">
        <v>43</v>
      </c>
      <c r="E13" s="19"/>
      <c r="F13" s="20"/>
      <c r="G13" s="17"/>
      <c r="H13" s="17" t="n">
        <v>1</v>
      </c>
      <c r="I13" s="17"/>
      <c r="J13" s="17"/>
      <c r="K13" s="17"/>
      <c r="L13" s="17"/>
      <c r="M13" s="21" t="s">
        <v>46</v>
      </c>
      <c r="N13" s="22" t="inlineStr">
        <is>
          <t>2028-12-01</t>
        </is>
      </c>
      <c r="O13" s="23" t="s">
        <v>31</v>
      </c>
    </row>
    <row r="14" s="7" customFormat="true" ht="38" hidden="false" customHeight="true" outlineLevel="0" collapsed="false">
      <c r="A14" s="17" t="n">
        <v>5</v>
      </c>
      <c r="B14" s="17" t="str">
        <f aca="false">IF(C14&lt;&gt;"",$N$3,"")</f>
        <v>20260910</v>
      </c>
      <c r="C14" s="19" t="s">
        <v>47</v>
      </c>
      <c r="D14" s="19" t="s">
        <v>48</v>
      </c>
      <c r="E14" s="19"/>
      <c r="F14" s="20" t="n">
        <v>5</v>
      </c>
      <c r="G14" s="17" t="s">
        <v>34</v>
      </c>
      <c r="H14" s="17" t="n">
        <v>2</v>
      </c>
      <c r="I14" s="17" t="n">
        <v>3</v>
      </c>
      <c r="J14" s="17"/>
      <c r="K14" s="17"/>
      <c r="L14" s="17" t="n">
        <v>0.25</v>
      </c>
      <c r="M14" s="21" t="s">
        <v>49</v>
      </c>
      <c r="N14" s="22" t="inlineStr">
        <is>
          <t>2028-10-30</t>
        </is>
      </c>
      <c r="O14" s="23" t="s">
        <v>31</v>
      </c>
      <c r="P14" s="7" t="s">
        <v>50</v>
      </c>
    </row>
    <row r="15" s="7" customFormat="true" ht="38" hidden="false" customHeight="true" outlineLevel="0" collapsed="false">
      <c r="A15" s="17" t="n">
        <v>6</v>
      </c>
      <c r="B15" s="17" t="str">
        <f aca="false">IF(C15&lt;&gt;"",$N$3,"")</f>
        <v>20260910</v>
      </c>
      <c r="C15" s="24" t="s">
        <v>51</v>
      </c>
      <c r="D15" s="25" t="s">
        <v>52</v>
      </c>
      <c r="E15" s="19"/>
      <c r="F15" s="20" t="n">
        <v>30</v>
      </c>
      <c r="G15" s="17" t="s">
        <v>34</v>
      </c>
      <c r="H15" s="17" t="n">
        <v>26</v>
      </c>
      <c r="I15" s="17"/>
      <c r="J15" s="17"/>
      <c r="K15" s="17"/>
      <c r="L15" s="17" t="n">
        <v>0.13</v>
      </c>
      <c r="M15" s="21" t="s">
        <v>53</v>
      </c>
      <c r="N15" s="22" t="inlineStr">
        <is>
          <t>2028-09-01</t>
        </is>
      </c>
      <c r="O15" s="23" t="s">
        <v>31</v>
      </c>
    </row>
    <row r="16" s="7" customFormat="true" ht="38" hidden="false" customHeight="true" outlineLevel="0" collapsed="false">
      <c r="A16" s="17"/>
      <c r="B16" s="17" t="str">
        <f aca="false">IF(C16&lt;&gt;"",$N$3,"")</f>
        <v>20260910</v>
      </c>
      <c r="C16" s="24" t="s">
        <v>51</v>
      </c>
      <c r="D16" s="25" t="s">
        <v>52</v>
      </c>
      <c r="E16" s="19"/>
      <c r="F16" s="20"/>
      <c r="G16" s="17"/>
      <c r="H16" s="17" t="n">
        <v>4</v>
      </c>
      <c r="I16" s="17"/>
      <c r="J16" s="17"/>
      <c r="K16" s="17"/>
      <c r="L16" s="17"/>
      <c r="M16" s="21" t="s">
        <v>54</v>
      </c>
      <c r="N16" s="22" t="inlineStr">
        <is>
          <t>2028-04-01</t>
        </is>
      </c>
      <c r="O16" s="23" t="s">
        <v>31</v>
      </c>
    </row>
    <row r="17" s="7" customFormat="true" ht="38" hidden="false" customHeight="true" outlineLevel="0" collapsed="false">
      <c r="A17" s="17" t="n">
        <v>7</v>
      </c>
      <c r="B17" s="17" t="str">
        <f aca="false">IF(C17&lt;&gt;"",$N$3,"")</f>
        <v>20260910</v>
      </c>
      <c r="C17" s="19" t="s">
        <v>55</v>
      </c>
      <c r="D17" s="19" t="s">
        <v>56</v>
      </c>
      <c r="E17" s="19"/>
      <c r="F17" s="20" t="n">
        <v>5</v>
      </c>
      <c r="G17" s="17" t="s">
        <v>34</v>
      </c>
      <c r="H17" s="17" t="n">
        <v>3</v>
      </c>
      <c r="I17" s="17" t="n">
        <f aca="false">1+1</f>
        <v>2</v>
      </c>
      <c r="J17" s="17"/>
      <c r="K17" s="17"/>
      <c r="L17" s="17" t="n">
        <v>0.23</v>
      </c>
      <c r="M17" s="21" t="s">
        <v>57</v>
      </c>
      <c r="N17" s="22" t="inlineStr">
        <is>
          <t>2029-04-01</t>
        </is>
      </c>
      <c r="O17" s="23" t="s">
        <v>31</v>
      </c>
      <c r="P17" s="7" t="s">
        <v>58</v>
      </c>
    </row>
    <row r="18" s="7" customFormat="true" ht="38" hidden="false" customHeight="true" outlineLevel="0" collapsed="false">
      <c r="A18" s="17" t="n">
        <v>8</v>
      </c>
      <c r="B18" s="17" t="str">
        <f aca="false">IF(C18&lt;&gt;"",$N$3,"")</f>
        <v>20260910</v>
      </c>
      <c r="C18" s="19" t="s">
        <v>59</v>
      </c>
      <c r="D18" s="19" t="s">
        <v>60</v>
      </c>
      <c r="E18" s="19"/>
      <c r="F18" s="20" t="n">
        <v>5</v>
      </c>
      <c r="G18" s="17" t="s">
        <v>34</v>
      </c>
      <c r="H18" s="17" t="n">
        <v>4</v>
      </c>
      <c r="I18" s="17" t="n">
        <v>1</v>
      </c>
      <c r="J18" s="17"/>
      <c r="K18" s="17"/>
      <c r="L18" s="17" t="n">
        <v>0.44</v>
      </c>
      <c r="M18" s="21" t="s">
        <v>61</v>
      </c>
      <c r="N18" s="22" t="inlineStr">
        <is>
          <t>2028-10-01</t>
        </is>
      </c>
      <c r="O18" s="23" t="s">
        <v>31</v>
      </c>
      <c r="P18" s="26" t="s">
        <v>39</v>
      </c>
    </row>
    <row r="19" s="7" customFormat="true" ht="38" hidden="false" customHeight="true" outlineLevel="0" collapsed="false">
      <c r="A19" s="17" t="n">
        <v>9</v>
      </c>
      <c r="B19" s="17" t="str">
        <f aca="false">IF(C19&lt;&gt;"",$N$3,"")</f>
        <v>20260910</v>
      </c>
      <c r="C19" s="19" t="s">
        <v>62</v>
      </c>
      <c r="D19" s="19" t="s">
        <v>63</v>
      </c>
      <c r="E19" s="19"/>
      <c r="F19" s="20" t="n">
        <v>20</v>
      </c>
      <c r="G19" s="17" t="n">
        <v>19</v>
      </c>
      <c r="H19" s="17" t="n">
        <v>20</v>
      </c>
      <c r="I19" s="17"/>
      <c r="J19" s="17"/>
      <c r="K19" s="17"/>
      <c r="L19" s="17" t="n">
        <v>0.24</v>
      </c>
      <c r="M19" s="21" t="s">
        <v>64</v>
      </c>
      <c r="N19" s="22" t="inlineStr">
        <is>
          <t>2028-09-01</t>
        </is>
      </c>
      <c r="O19" s="23" t="s">
        <v>31</v>
      </c>
    </row>
    <row r="20" s="7" customFormat="true" ht="38" hidden="false" customHeight="true" outlineLevel="0" collapsed="false">
      <c r="A20" s="17" t="n">
        <v>10</v>
      </c>
      <c r="B20" s="17" t="str">
        <f aca="false">IF(C20&lt;&gt;"",$N$3,"")</f>
        <v>20260910</v>
      </c>
      <c r="C20" s="19" t="s">
        <v>65</v>
      </c>
      <c r="D20" s="19" t="s">
        <v>66</v>
      </c>
      <c r="E20" s="19"/>
      <c r="F20" s="20" t="n">
        <v>10</v>
      </c>
      <c r="G20" s="17" t="s">
        <v>34</v>
      </c>
      <c r="H20" s="17"/>
      <c r="I20" s="17" t="n">
        <f aca="false">9+1</f>
        <v>10</v>
      </c>
      <c r="J20" s="17"/>
      <c r="K20" s="17"/>
      <c r="L20" s="17" t="n">
        <v>1.16</v>
      </c>
      <c r="M20" s="21" t="s">
        <v>67</v>
      </c>
      <c r="N20" s="22" t="inlineStr">
        <is>
          <t>2028-12-19</t>
        </is>
      </c>
      <c r="O20" s="23" t="s">
        <v>31</v>
      </c>
      <c r="P20" s="7" t="s">
        <v>68</v>
      </c>
    </row>
    <row r="21" s="7" customFormat="true" ht="38" hidden="false" customHeight="true" outlineLevel="0" collapsed="false">
      <c r="A21" s="17" t="n">
        <v>11</v>
      </c>
      <c r="B21" s="17" t="str">
        <f aca="false">IF(C21&lt;&gt;"",$N$3,"")</f>
        <v>20260910</v>
      </c>
      <c r="C21" s="24" t="s">
        <v>69</v>
      </c>
      <c r="D21" s="25" t="s">
        <v>70</v>
      </c>
      <c r="E21" s="19"/>
      <c r="F21" s="20" t="n">
        <v>10</v>
      </c>
      <c r="G21" s="17" t="s">
        <v>34</v>
      </c>
      <c r="I21" s="17" t="n">
        <v>1</v>
      </c>
      <c r="J21" s="17"/>
      <c r="K21" s="17"/>
      <c r="L21" s="17" t="n">
        <v>0.19</v>
      </c>
      <c r="M21" s="21" t="s">
        <v>71</v>
      </c>
      <c r="N21" s="22" t="inlineStr">
        <is>
          <t>2029-02-01</t>
        </is>
      </c>
      <c r="O21" s="23" t="s">
        <v>31</v>
      </c>
      <c r="P21" s="26" t="s">
        <v>39</v>
      </c>
    </row>
    <row r="22" s="7" customFormat="true" ht="38" hidden="false" customHeight="true" outlineLevel="0" collapsed="false">
      <c r="A22" s="17"/>
      <c r="B22" s="17" t="str">
        <f aca="false">IF(C22&lt;&gt;"",$N$3,"")</f>
        <v>20260910</v>
      </c>
      <c r="C22" s="24" t="s">
        <v>69</v>
      </c>
      <c r="D22" s="25" t="s">
        <v>70</v>
      </c>
      <c r="E22" s="19"/>
      <c r="F22" s="20"/>
      <c r="G22" s="17"/>
      <c r="I22" s="17" t="n">
        <v>1</v>
      </c>
      <c r="J22" s="17"/>
      <c r="K22" s="17"/>
      <c r="L22" s="17"/>
      <c r="M22" s="21" t="s">
        <v>72</v>
      </c>
      <c r="N22" s="22" t="inlineStr">
        <is>
          <t>2029-02-01</t>
        </is>
      </c>
      <c r="O22" s="23" t="s">
        <v>31</v>
      </c>
      <c r="P22" s="26" t="s">
        <v>39</v>
      </c>
    </row>
    <row r="23" s="7" customFormat="true" ht="38" hidden="false" customHeight="true" outlineLevel="0" collapsed="false">
      <c r="A23" s="17"/>
      <c r="B23" s="17" t="str">
        <f aca="false">IF(C23&lt;&gt;"",$N$3,"")</f>
        <v>20260910</v>
      </c>
      <c r="C23" s="24" t="s">
        <v>69</v>
      </c>
      <c r="D23" s="25" t="s">
        <v>70</v>
      </c>
      <c r="E23" s="19"/>
      <c r="F23" s="20"/>
      <c r="G23" s="17"/>
      <c r="H23" s="17" t="n">
        <v>3</v>
      </c>
      <c r="I23" s="17" t="n">
        <v>1</v>
      </c>
      <c r="J23" s="17"/>
      <c r="K23" s="17"/>
      <c r="L23" s="17"/>
      <c r="M23" s="21" t="s">
        <v>73</v>
      </c>
      <c r="N23" s="22" t="inlineStr">
        <is>
          <t>2029-02-01</t>
        </is>
      </c>
      <c r="O23" s="23" t="s">
        <v>31</v>
      </c>
      <c r="P23" s="26" t="s">
        <v>39</v>
      </c>
    </row>
    <row r="24" s="7" customFormat="true" ht="38" hidden="false" customHeight="true" outlineLevel="0" collapsed="false">
      <c r="A24" s="17"/>
      <c r="B24" s="17" t="str">
        <f aca="false">IF(C24&lt;&gt;"",$N$3,"")</f>
        <v>20260910</v>
      </c>
      <c r="C24" s="24" t="s">
        <v>69</v>
      </c>
      <c r="D24" s="25" t="s">
        <v>70</v>
      </c>
      <c r="E24" s="19"/>
      <c r="F24" s="20"/>
      <c r="G24" s="17"/>
      <c r="H24" s="17" t="n">
        <v>3</v>
      </c>
      <c r="I24" s="17" t="n">
        <v>1</v>
      </c>
      <c r="J24" s="17"/>
      <c r="K24" s="17"/>
      <c r="L24" s="17"/>
      <c r="M24" s="21" t="s">
        <v>74</v>
      </c>
      <c r="N24" s="22" t="inlineStr">
        <is>
          <t>2028-12-01</t>
        </is>
      </c>
      <c r="O24" s="23" t="s">
        <v>31</v>
      </c>
      <c r="P24" s="26" t="s">
        <v>39</v>
      </c>
    </row>
    <row r="25" s="7" customFormat="true" ht="38" hidden="false" customHeight="true" outlineLevel="0" collapsed="false">
      <c r="A25" s="17" t="n">
        <v>12</v>
      </c>
      <c r="B25" s="17" t="str">
        <f aca="false">IF(C25&lt;&gt;"",$N$3,"")</f>
        <v>20260910</v>
      </c>
      <c r="C25" s="19" t="s">
        <v>75</v>
      </c>
      <c r="D25" s="19" t="s">
        <v>76</v>
      </c>
      <c r="E25" s="19"/>
      <c r="F25" s="20" t="n">
        <v>10</v>
      </c>
      <c r="G25" s="17" t="s">
        <v>34</v>
      </c>
      <c r="H25" s="17" t="n">
        <v>9</v>
      </c>
      <c r="I25" s="17" t="n">
        <v>1</v>
      </c>
      <c r="J25" s="17"/>
      <c r="K25" s="17"/>
      <c r="L25" s="17" t="s">
        <v>77</v>
      </c>
      <c r="M25" s="21" t="s">
        <v>78</v>
      </c>
      <c r="N25" s="22" t="inlineStr">
        <is>
          <t>2028-12-31</t>
        </is>
      </c>
      <c r="O25" s="23" t="s">
        <v>31</v>
      </c>
      <c r="P25" s="26" t="s">
        <v>39</v>
      </c>
    </row>
    <row r="26" s="7" customFormat="true" ht="38" hidden="false" customHeight="true" outlineLevel="0" collapsed="false">
      <c r="A26" s="17" t="n">
        <v>13</v>
      </c>
      <c r="B26" s="17" t="str">
        <f aca="false">IF(C26&lt;&gt;"",$N$3,"")</f>
        <v>20260910</v>
      </c>
      <c r="C26" s="19" t="s">
        <v>79</v>
      </c>
      <c r="D26" s="27" t="s">
        <v>80</v>
      </c>
      <c r="E26" s="19"/>
      <c r="F26" s="20" t="n">
        <v>20</v>
      </c>
      <c r="G26" s="7" t="s">
        <v>34</v>
      </c>
      <c r="H26" s="17" t="n">
        <v>20</v>
      </c>
      <c r="I26" s="17"/>
      <c r="J26" s="17"/>
      <c r="K26" s="17"/>
      <c r="L26" s="17" t="n">
        <v>0.05</v>
      </c>
      <c r="M26" s="21" t="s">
        <v>81</v>
      </c>
      <c r="N26" s="22" t="inlineStr">
        <is>
          <t>2028-04-07</t>
        </is>
      </c>
      <c r="O26" s="23" t="s">
        <v>31</v>
      </c>
    </row>
    <row r="27" s="7" customFormat="true" ht="38" hidden="false" customHeight="true" outlineLevel="0" collapsed="false">
      <c r="A27" s="17" t="n">
        <v>14</v>
      </c>
      <c r="B27" s="17" t="str">
        <f aca="false">IF(C27&lt;&gt;"",$N$3,"")</f>
        <v>20260910</v>
      </c>
      <c r="C27" s="19" t="s">
        <v>82</v>
      </c>
      <c r="D27" s="19" t="s">
        <v>83</v>
      </c>
      <c r="E27" s="19"/>
      <c r="F27" s="20" t="n">
        <v>10</v>
      </c>
      <c r="G27" s="17" t="s">
        <v>34</v>
      </c>
      <c r="H27" s="17" t="n">
        <v>10</v>
      </c>
      <c r="I27" s="17"/>
      <c r="J27" s="17"/>
      <c r="K27" s="17"/>
      <c r="L27" s="17" t="n">
        <v>0.11</v>
      </c>
      <c r="M27" s="21" t="s">
        <v>84</v>
      </c>
      <c r="N27" s="22" t="inlineStr">
        <is>
          <t>2029-04-01</t>
        </is>
      </c>
      <c r="O27" s="23" t="s">
        <v>31</v>
      </c>
    </row>
    <row r="28" s="7" customFormat="true" ht="38" hidden="false" customHeight="true" outlineLevel="0" collapsed="false">
      <c r="A28" s="17" t="n">
        <v>15</v>
      </c>
      <c r="B28" s="17" t="str">
        <f aca="false">IF(C28&lt;&gt;"",$N$3,"")</f>
        <v>20260910</v>
      </c>
      <c r="C28" s="19" t="s">
        <v>85</v>
      </c>
      <c r="D28" s="19" t="s">
        <v>86</v>
      </c>
      <c r="E28" s="19"/>
      <c r="F28" s="20" t="n">
        <v>10</v>
      </c>
      <c r="G28" s="17" t="s">
        <v>34</v>
      </c>
      <c r="H28" s="17" t="n">
        <v>10</v>
      </c>
      <c r="I28" s="17"/>
      <c r="J28" s="17"/>
      <c r="K28" s="17"/>
      <c r="L28" s="17" t="n">
        <v>0.12</v>
      </c>
      <c r="M28" s="21" t="s">
        <v>84</v>
      </c>
      <c r="N28" s="22" t="inlineStr">
        <is>
          <t>2029-04-01</t>
        </is>
      </c>
      <c r="O28" s="23" t="s">
        <v>31</v>
      </c>
    </row>
    <row r="29" s="7" customFormat="true" ht="38" hidden="false" customHeight="true" outlineLevel="0" collapsed="false">
      <c r="A29" s="17" t="n">
        <v>16</v>
      </c>
      <c r="B29" s="17" t="str">
        <f aca="false">IF(C29&lt;&gt;"",$N$3,"")</f>
        <v>20260910</v>
      </c>
      <c r="C29" s="19" t="s">
        <v>87</v>
      </c>
      <c r="D29" s="19" t="s">
        <v>88</v>
      </c>
      <c r="E29" s="19"/>
      <c r="F29" s="20" t="n">
        <v>10</v>
      </c>
      <c r="G29" s="17" t="s">
        <v>34</v>
      </c>
      <c r="H29" s="17" t="n">
        <v>9</v>
      </c>
      <c r="I29" s="17" t="n">
        <v>1</v>
      </c>
      <c r="J29" s="17"/>
      <c r="K29" s="17"/>
      <c r="L29" s="17" t="n">
        <v>0.22</v>
      </c>
      <c r="M29" s="21" t="s">
        <v>89</v>
      </c>
      <c r="N29" s="22" t="inlineStr">
        <is>
          <t>2029-04-30</t>
        </is>
      </c>
      <c r="O29" s="23" t="s">
        <v>31</v>
      </c>
      <c r="P29" s="26" t="s">
        <v>39</v>
      </c>
    </row>
    <row r="30" s="7" customFormat="true" ht="38" hidden="false" customHeight="true" outlineLevel="0" collapsed="false">
      <c r="A30" s="17" t="n">
        <v>17</v>
      </c>
      <c r="B30" s="17" t="str">
        <f aca="false">IF(C30&lt;&gt;"",$N$3,"")</f>
        <v>20260910</v>
      </c>
      <c r="C30" s="19" t="s">
        <v>90</v>
      </c>
      <c r="D30" s="19" t="s">
        <v>91</v>
      </c>
      <c r="E30" s="19"/>
      <c r="F30" s="20" t="n">
        <v>25</v>
      </c>
      <c r="G30" s="17" t="s">
        <v>34</v>
      </c>
      <c r="H30" s="17" t="n">
        <v>25</v>
      </c>
      <c r="I30" s="17"/>
      <c r="J30" s="17"/>
      <c r="K30" s="17"/>
      <c r="L30" s="17" t="n">
        <v>0.52</v>
      </c>
      <c r="M30" s="21" t="s">
        <v>35</v>
      </c>
      <c r="N30" s="22" t="inlineStr">
        <is>
          <t>2028-11-01</t>
        </is>
      </c>
      <c r="O30" s="23" t="s">
        <v>31</v>
      </c>
    </row>
    <row r="31" s="7" customFormat="true" ht="38" hidden="false" customHeight="true" outlineLevel="0" collapsed="false">
      <c r="A31" s="17" t="n">
        <v>18</v>
      </c>
      <c r="B31" s="17" t="str">
        <f aca="false">IF(C31&lt;&gt;"",$N$3,"")</f>
        <v>20260910</v>
      </c>
      <c r="C31" s="24" t="s">
        <v>92</v>
      </c>
      <c r="D31" s="25" t="s">
        <v>93</v>
      </c>
      <c r="E31" s="19"/>
      <c r="F31" s="20" t="n">
        <v>50</v>
      </c>
      <c r="G31" s="17" t="s">
        <v>34</v>
      </c>
      <c r="H31" s="17" t="n">
        <f aca="false">23+1</f>
        <v>24</v>
      </c>
      <c r="I31" s="17"/>
      <c r="J31" s="17"/>
      <c r="K31" s="17"/>
      <c r="L31" s="28" t="n">
        <v>0.18</v>
      </c>
      <c r="M31" s="21" t="s">
        <v>94</v>
      </c>
      <c r="N31" s="22" t="inlineStr">
        <is>
          <t>2028-07-01</t>
        </is>
      </c>
      <c r="O31" s="23" t="s">
        <v>31</v>
      </c>
    </row>
    <row r="32" s="7" customFormat="true" ht="38" hidden="false" customHeight="true" outlineLevel="0" collapsed="false">
      <c r="A32" s="17"/>
      <c r="B32" s="17"/>
      <c r="C32" s="24" t="s">
        <v>92</v>
      </c>
      <c r="D32" s="25" t="s">
        <v>93</v>
      </c>
      <c r="E32" s="19"/>
      <c r="F32" s="20"/>
      <c r="G32" s="17"/>
      <c r="H32" s="17" t="n">
        <f aca="false">1+1</f>
        <v>2</v>
      </c>
      <c r="I32" s="17"/>
      <c r="J32" s="17"/>
      <c r="K32" s="17"/>
      <c r="L32" s="28"/>
      <c r="M32" s="21" t="s">
        <v>95</v>
      </c>
      <c r="N32" s="22" t="inlineStr">
        <is>
          <t>2028-04-01</t>
        </is>
      </c>
      <c r="O32" s="23" t="s">
        <v>31</v>
      </c>
    </row>
    <row r="33" s="7" customFormat="true" ht="38" hidden="false" customHeight="true" outlineLevel="0" collapsed="false">
      <c r="A33" s="17"/>
      <c r="B33" s="17"/>
      <c r="C33" s="24" t="s">
        <v>92</v>
      </c>
      <c r="D33" s="25" t="s">
        <v>93</v>
      </c>
      <c r="E33" s="19"/>
      <c r="F33" s="20"/>
      <c r="G33" s="17"/>
      <c r="H33" s="17" t="n">
        <f aca="false">1+23</f>
        <v>24</v>
      </c>
      <c r="I33" s="17"/>
      <c r="J33" s="17"/>
      <c r="K33" s="17"/>
      <c r="L33" s="28"/>
      <c r="M33" s="21" t="s">
        <v>96</v>
      </c>
      <c r="N33" s="22" t="inlineStr">
        <is>
          <t>2028-04-01</t>
        </is>
      </c>
      <c r="O33" s="23" t="s">
        <v>31</v>
      </c>
    </row>
    <row r="34" s="7" customFormat="true" ht="38" hidden="false" customHeight="true" outlineLevel="0" collapsed="false">
      <c r="A34" s="17" t="n">
        <v>19</v>
      </c>
      <c r="B34" s="17" t="str">
        <f aca="false">IF(C34&lt;&gt;"",$N$3,"")</f>
        <v>20260910</v>
      </c>
      <c r="C34" s="19" t="s">
        <v>97</v>
      </c>
      <c r="D34" s="19" t="s">
        <v>98</v>
      </c>
      <c r="E34" s="19"/>
      <c r="F34" s="20" t="n">
        <v>5</v>
      </c>
      <c r="G34" s="17" t="s">
        <v>34</v>
      </c>
      <c r="H34" s="17" t="n">
        <v>4</v>
      </c>
      <c r="I34" s="17" t="n">
        <v>1</v>
      </c>
      <c r="J34" s="17"/>
      <c r="K34" s="17"/>
      <c r="L34" s="28" t="n">
        <v>0.2</v>
      </c>
      <c r="M34" s="21" t="s">
        <v>99</v>
      </c>
      <c r="N34" s="22" t="inlineStr">
        <is>
          <t>2029-01-31</t>
        </is>
      </c>
      <c r="O34" s="23" t="s">
        <v>31</v>
      </c>
      <c r="P34" s="26" t="s">
        <v>39</v>
      </c>
    </row>
    <row r="35" s="7" customFormat="true" ht="38" hidden="false" customHeight="true" outlineLevel="0" collapsed="false">
      <c r="A35" s="17" t="n">
        <v>20</v>
      </c>
      <c r="B35" s="17" t="str">
        <f aca="false">IF(C35&lt;&gt;"",$N$3,"")</f>
        <v>20260910</v>
      </c>
      <c r="C35" s="19" t="s">
        <v>100</v>
      </c>
      <c r="D35" s="27" t="s">
        <v>101</v>
      </c>
      <c r="E35" s="19"/>
      <c r="F35" s="20" t="n">
        <v>10</v>
      </c>
      <c r="G35" s="17" t="n">
        <v>9</v>
      </c>
      <c r="H35" s="17" t="n">
        <v>9</v>
      </c>
      <c r="I35" s="17" t="n">
        <v>1</v>
      </c>
      <c r="J35" s="17"/>
      <c r="K35" s="17"/>
      <c r="L35" s="28" t="n">
        <v>0.24</v>
      </c>
      <c r="M35" s="21" t="s">
        <v>102</v>
      </c>
      <c r="N35" s="22" t="inlineStr">
        <is>
          <t>2029-02-28</t>
        </is>
      </c>
      <c r="O35" s="23" t="s">
        <v>31</v>
      </c>
      <c r="P35" s="26" t="s">
        <v>39</v>
      </c>
    </row>
    <row r="36" s="7" customFormat="true" ht="38" hidden="false" customHeight="true" outlineLevel="0" collapsed="false">
      <c r="A36" s="17" t="n">
        <v>21</v>
      </c>
      <c r="B36" s="17" t="str">
        <f aca="false">IF(C36&lt;&gt;"",$N$3,"")</f>
        <v>20260910</v>
      </c>
      <c r="C36" s="24" t="s">
        <v>103</v>
      </c>
      <c r="D36" s="25" t="s">
        <v>104</v>
      </c>
      <c r="E36" s="19"/>
      <c r="F36" s="20" t="n">
        <v>10</v>
      </c>
      <c r="G36" s="17" t="s">
        <v>34</v>
      </c>
      <c r="H36" s="17" t="n">
        <f aca="false">1+1</f>
        <v>2</v>
      </c>
      <c r="I36" s="17"/>
      <c r="J36" s="17"/>
      <c r="K36" s="17"/>
      <c r="L36" s="28" t="n">
        <v>0.03</v>
      </c>
      <c r="M36" s="21" t="s">
        <v>105</v>
      </c>
      <c r="N36" s="22" t="inlineStr">
        <is>
          <t>2029-01-31</t>
        </is>
      </c>
      <c r="O36" s="23" t="s">
        <v>31</v>
      </c>
    </row>
    <row r="37" s="7" customFormat="true" ht="38" hidden="false" customHeight="true" outlineLevel="0" collapsed="false">
      <c r="A37" s="17"/>
      <c r="B37" s="17"/>
      <c r="C37" s="24" t="s">
        <v>103</v>
      </c>
      <c r="D37" s="25" t="s">
        <v>104</v>
      </c>
      <c r="E37" s="19"/>
      <c r="F37" s="20"/>
      <c r="G37" s="17"/>
      <c r="H37" s="17" t="n">
        <f aca="false">7+1</f>
        <v>8</v>
      </c>
      <c r="I37" s="17"/>
      <c r="J37" s="17"/>
      <c r="K37" s="17"/>
      <c r="L37" s="28"/>
      <c r="M37" s="21" t="s">
        <v>106</v>
      </c>
      <c r="N37" s="22" t="inlineStr">
        <is>
          <t>2028-12-01</t>
        </is>
      </c>
      <c r="O37" s="23" t="s">
        <v>31</v>
      </c>
    </row>
    <row r="38" s="7" customFormat="true" ht="38" hidden="false" customHeight="true" outlineLevel="0" collapsed="false">
      <c r="A38" s="17" t="n">
        <v>22</v>
      </c>
      <c r="B38" s="17" t="str">
        <f aca="false">IF(C38&lt;&gt;"",$N$3,"")</f>
        <v>20260910</v>
      </c>
      <c r="C38" s="19" t="s">
        <v>107</v>
      </c>
      <c r="D38" s="19" t="s">
        <v>108</v>
      </c>
      <c r="E38" s="19"/>
      <c r="F38" s="20" t="n">
        <v>10</v>
      </c>
      <c r="G38" s="17" t="s">
        <v>34</v>
      </c>
      <c r="H38" s="17"/>
      <c r="I38" s="17" t="n">
        <f aca="false">9+1</f>
        <v>10</v>
      </c>
      <c r="J38" s="17"/>
      <c r="K38" s="17"/>
      <c r="L38" s="28" t="n">
        <v>0.14</v>
      </c>
      <c r="M38" s="21" t="s">
        <v>109</v>
      </c>
      <c r="N38" s="22" t="inlineStr">
        <is>
          <t>2028-12-01</t>
        </is>
      </c>
      <c r="O38" s="23" t="s">
        <v>31</v>
      </c>
      <c r="P38" s="7" t="s">
        <v>110</v>
      </c>
    </row>
    <row r="39" s="7" customFormat="true" ht="38" hidden="false" customHeight="true" outlineLevel="0" collapsed="false">
      <c r="A39" s="17" t="n">
        <v>23</v>
      </c>
      <c r="B39" s="17" t="str">
        <f aca="false">IF(C39&lt;&gt;"",$N$3,"")</f>
        <v>20260910</v>
      </c>
      <c r="C39" s="19" t="s">
        <v>111</v>
      </c>
      <c r="D39" s="19" t="s">
        <v>112</v>
      </c>
      <c r="E39" s="19"/>
      <c r="F39" s="20" t="n">
        <v>50</v>
      </c>
      <c r="G39" s="17" t="n">
        <v>36</v>
      </c>
      <c r="H39" s="17" t="n">
        <v>49</v>
      </c>
      <c r="I39" s="17" t="n">
        <v>1</v>
      </c>
      <c r="J39" s="17"/>
      <c r="K39" s="17"/>
      <c r="L39" s="28" t="n">
        <v>0.29</v>
      </c>
      <c r="M39" s="21" t="s">
        <v>113</v>
      </c>
      <c r="N39" s="22" t="inlineStr">
        <is>
          <t>2029-01-16</t>
        </is>
      </c>
      <c r="O39" s="23" t="s">
        <v>31</v>
      </c>
      <c r="P39" s="7" t="s">
        <v>114</v>
      </c>
    </row>
    <row r="40" s="7" customFormat="true" ht="38" hidden="false" customHeight="true" outlineLevel="0" collapsed="false">
      <c r="A40" s="17" t="n">
        <v>24</v>
      </c>
      <c r="B40" s="17" t="str">
        <f aca="false">IF(C40&lt;&gt;"",$N$3,"")</f>
        <v>20260910</v>
      </c>
      <c r="C40" s="19" t="s">
        <v>115</v>
      </c>
      <c r="D40" s="19" t="s">
        <v>116</v>
      </c>
      <c r="E40" s="19"/>
      <c r="F40" s="20" t="n">
        <v>10</v>
      </c>
      <c r="G40" s="17" t="s">
        <v>34</v>
      </c>
      <c r="H40" s="17" t="n">
        <v>10</v>
      </c>
      <c r="I40" s="17"/>
      <c r="J40" s="17"/>
      <c r="K40" s="17"/>
      <c r="L40" s="28" t="n">
        <v>0.12</v>
      </c>
      <c r="M40" s="21" t="s">
        <v>117</v>
      </c>
      <c r="N40" s="22" t="inlineStr">
        <is>
          <t>2029-01-01</t>
        </is>
      </c>
      <c r="O40" s="23" t="s">
        <v>31</v>
      </c>
    </row>
    <row r="41" s="7" customFormat="true" ht="38" hidden="false" customHeight="true" outlineLevel="0" collapsed="false">
      <c r="A41" s="17" t="n">
        <v>25</v>
      </c>
      <c r="B41" s="17" t="str">
        <f aca="false">IF(C41&lt;&gt;"",$N$3,"")</f>
        <v>20260910</v>
      </c>
      <c r="C41" s="19" t="s">
        <v>118</v>
      </c>
      <c r="D41" s="19" t="s">
        <v>119</v>
      </c>
      <c r="E41" s="19"/>
      <c r="F41" s="20" t="n">
        <v>10</v>
      </c>
      <c r="G41" s="17" t="s">
        <v>34</v>
      </c>
      <c r="H41" s="17" t="n">
        <v>9</v>
      </c>
      <c r="I41" s="17" t="n">
        <v>1</v>
      </c>
      <c r="J41" s="17"/>
      <c r="K41" s="17"/>
      <c r="L41" s="28" t="n">
        <v>0.42</v>
      </c>
      <c r="M41" s="21" t="s">
        <v>120</v>
      </c>
      <c r="N41" s="22" t="inlineStr">
        <is>
          <t>2028-07-01</t>
        </is>
      </c>
      <c r="O41" s="23" t="s">
        <v>31</v>
      </c>
      <c r="P41" s="26" t="s">
        <v>39</v>
      </c>
    </row>
    <row r="42" s="5" customFormat="true" ht="38" hidden="false" customHeight="true" outlineLevel="0" collapsed="false">
      <c r="A42" s="17" t="n">
        <v>26</v>
      </c>
      <c r="B42" s="29" t="str">
        <f aca="false">IF(C42&lt;&gt;"",$N$3,"")</f>
        <v>20260910</v>
      </c>
      <c r="C42" s="30" t="s">
        <v>121</v>
      </c>
      <c r="D42" s="31" t="s">
        <v>122</v>
      </c>
      <c r="E42" s="32"/>
      <c r="F42" s="20" t="n">
        <v>10</v>
      </c>
      <c r="G42" s="32" t="s">
        <v>34</v>
      </c>
      <c r="H42" s="32"/>
      <c r="I42" s="32" t="n">
        <f aca="false">1+2</f>
        <v>3</v>
      </c>
      <c r="J42" s="32"/>
      <c r="K42" s="32"/>
      <c r="L42" s="32" t="n">
        <v>1.08</v>
      </c>
      <c r="M42" s="32" t="s">
        <v>123</v>
      </c>
      <c r="N42" s="33" t="inlineStr">
        <is>
          <t>2028-10-29</t>
        </is>
      </c>
      <c r="O42" s="23" t="s">
        <v>31</v>
      </c>
      <c r="P42" s="7" t="s">
        <v>124</v>
      </c>
    </row>
    <row r="43" s="5" customFormat="true" ht="38" hidden="false" customHeight="true" outlineLevel="0" collapsed="false">
      <c r="A43" s="17"/>
      <c r="B43" s="29"/>
      <c r="C43" s="30" t="s">
        <v>121</v>
      </c>
      <c r="D43" s="31" t="s">
        <v>122</v>
      </c>
      <c r="E43" s="32"/>
      <c r="F43" s="20"/>
      <c r="G43" s="32"/>
      <c r="H43" s="32"/>
      <c r="I43" s="32" t="n">
        <f aca="false">1+1</f>
        <v>2</v>
      </c>
      <c r="J43" s="32"/>
      <c r="K43" s="32"/>
      <c r="L43" s="32"/>
      <c r="M43" s="32" t="s">
        <v>125</v>
      </c>
      <c r="N43" s="33" t="inlineStr">
        <is>
          <t>2029-01-20</t>
        </is>
      </c>
      <c r="O43" s="23" t="s">
        <v>31</v>
      </c>
      <c r="P43" s="7" t="s">
        <v>126</v>
      </c>
    </row>
    <row r="44" s="5" customFormat="true" ht="38" hidden="false" customHeight="true" outlineLevel="0" collapsed="false">
      <c r="A44" s="17"/>
      <c r="B44" s="29"/>
      <c r="C44" s="30" t="s">
        <v>121</v>
      </c>
      <c r="D44" s="31" t="s">
        <v>122</v>
      </c>
      <c r="E44" s="32"/>
      <c r="F44" s="20"/>
      <c r="G44" s="32"/>
      <c r="H44" s="32"/>
      <c r="I44" s="32" t="n">
        <f aca="false">4+1</f>
        <v>5</v>
      </c>
      <c r="J44" s="32"/>
      <c r="K44" s="32"/>
      <c r="L44" s="32"/>
      <c r="M44" s="32" t="s">
        <v>127</v>
      </c>
      <c r="N44" s="33" t="inlineStr">
        <is>
          <t>2029-01-19</t>
        </is>
      </c>
      <c r="O44" s="23" t="s">
        <v>31</v>
      </c>
      <c r="P44" s="7" t="s">
        <v>128</v>
      </c>
    </row>
    <row r="45" s="5" customFormat="true" ht="38" hidden="false" customHeight="true" outlineLevel="0" collapsed="false">
      <c r="A45" s="17" t="n">
        <v>27</v>
      </c>
      <c r="B45" s="29" t="str">
        <f aca="false">IF(C45&lt;&gt;"",$N$3,"")</f>
        <v>20260910</v>
      </c>
      <c r="C45" s="30" t="s">
        <v>129</v>
      </c>
      <c r="D45" s="31" t="s">
        <v>130</v>
      </c>
      <c r="E45" s="32"/>
      <c r="F45" s="20" t="n">
        <v>10</v>
      </c>
      <c r="G45" s="32" t="s">
        <v>34</v>
      </c>
      <c r="H45" s="32" t="n">
        <v>1</v>
      </c>
      <c r="I45" s="32"/>
      <c r="J45" s="32"/>
      <c r="K45" s="32"/>
      <c r="L45" s="32" t="n">
        <v>0.14</v>
      </c>
      <c r="M45" s="32" t="s">
        <v>131</v>
      </c>
      <c r="N45" s="33" t="inlineStr">
        <is>
          <t>2028-11-01</t>
        </is>
      </c>
      <c r="O45" s="23" t="s">
        <v>31</v>
      </c>
    </row>
    <row r="46" s="5" customFormat="true" ht="38" hidden="false" customHeight="true" outlineLevel="0" collapsed="false">
      <c r="A46" s="17"/>
      <c r="B46" s="29"/>
      <c r="C46" s="30" t="s">
        <v>129</v>
      </c>
      <c r="D46" s="31" t="s">
        <v>130</v>
      </c>
      <c r="E46" s="32"/>
      <c r="F46" s="20"/>
      <c r="G46" s="32"/>
      <c r="H46" s="32" t="n">
        <f aca="false">8+1</f>
        <v>9</v>
      </c>
      <c r="I46" s="32"/>
      <c r="J46" s="32"/>
      <c r="K46" s="32"/>
      <c r="L46" s="32"/>
      <c r="M46" s="32" t="s">
        <v>132</v>
      </c>
      <c r="N46" s="33" t="inlineStr">
        <is>
          <t>2028-12-01</t>
        </is>
      </c>
      <c r="O46" s="23" t="s">
        <v>31</v>
      </c>
    </row>
    <row r="47" s="5" customFormat="true" ht="38" hidden="false" customHeight="true" outlineLevel="0" collapsed="false">
      <c r="A47" s="17" t="n">
        <v>28</v>
      </c>
      <c r="B47" s="29" t="str">
        <f aca="false">IF(C47&lt;&gt;"",$N$3,"")</f>
        <v>20260910</v>
      </c>
      <c r="C47" s="30" t="s">
        <v>133</v>
      </c>
      <c r="D47" s="31" t="s">
        <v>134</v>
      </c>
      <c r="E47" s="32"/>
      <c r="F47" s="20" t="n">
        <v>10</v>
      </c>
      <c r="G47" s="32" t="s">
        <v>34</v>
      </c>
      <c r="H47" s="32" t="n">
        <v>4</v>
      </c>
      <c r="I47" s="32" t="n">
        <f aca="false">1+4</f>
        <v>5</v>
      </c>
      <c r="J47" s="32"/>
      <c r="K47" s="32"/>
      <c r="L47" s="32" t="n">
        <v>0.17</v>
      </c>
      <c r="M47" s="32" t="s">
        <v>135</v>
      </c>
      <c r="N47" s="33" t="inlineStr">
        <is>
          <t>2028-08-19</t>
        </is>
      </c>
      <c r="O47" s="23" t="s">
        <v>31</v>
      </c>
      <c r="P47" s="7" t="s">
        <v>136</v>
      </c>
    </row>
    <row r="48" s="5" customFormat="true" ht="38" hidden="false" customHeight="true" outlineLevel="0" collapsed="false">
      <c r="A48" s="17"/>
      <c r="B48" s="29"/>
      <c r="C48" s="30" t="s">
        <v>133</v>
      </c>
      <c r="D48" s="31" t="s">
        <v>134</v>
      </c>
      <c r="E48" s="32"/>
      <c r="F48" s="20"/>
      <c r="G48" s="32"/>
      <c r="H48" s="32"/>
      <c r="I48" s="32" t="n">
        <v>1</v>
      </c>
      <c r="J48" s="32"/>
      <c r="K48" s="32"/>
      <c r="L48" s="32"/>
      <c r="M48" s="32" t="s">
        <v>137</v>
      </c>
      <c r="N48" s="33" t="inlineStr">
        <is>
          <t>2028-08-18</t>
        </is>
      </c>
      <c r="O48" s="23" t="s">
        <v>31</v>
      </c>
      <c r="P48" s="34" t="s">
        <v>138</v>
      </c>
    </row>
    <row r="49" s="5" customFormat="true" ht="38" hidden="false" customHeight="true" outlineLevel="0" collapsed="false">
      <c r="A49" s="17" t="n">
        <v>29</v>
      </c>
      <c r="B49" s="29" t="str">
        <f aca="false">IF(C49&lt;&gt;"",$N$3,"")</f>
        <v>20260910</v>
      </c>
      <c r="C49" s="32" t="s">
        <v>139</v>
      </c>
      <c r="D49" s="35" t="s">
        <v>140</v>
      </c>
      <c r="E49" s="32"/>
      <c r="F49" s="20" t="n">
        <v>10</v>
      </c>
      <c r="G49" s="32" t="s">
        <v>34</v>
      </c>
      <c r="H49" s="32" t="n">
        <v>10</v>
      </c>
      <c r="I49" s="32"/>
      <c r="J49" s="32"/>
      <c r="K49" s="32"/>
      <c r="L49" s="32" t="n">
        <v>0.2</v>
      </c>
      <c r="M49" s="32" t="s">
        <v>40</v>
      </c>
      <c r="N49" s="33" t="inlineStr">
        <is>
          <t>2028-05-01</t>
        </is>
      </c>
      <c r="O49" s="23" t="s">
        <v>31</v>
      </c>
    </row>
    <row r="50" s="5" customFormat="true" ht="38" hidden="false" customHeight="true" outlineLevel="0" collapsed="false">
      <c r="A50" s="17" t="n">
        <v>30</v>
      </c>
      <c r="B50" s="29" t="str">
        <f aca="false">IF(C50&lt;&gt;"",$N$3,"")</f>
        <v>20260910</v>
      </c>
      <c r="C50" s="32" t="s">
        <v>141</v>
      </c>
      <c r="D50" s="35" t="s">
        <v>142</v>
      </c>
      <c r="E50" s="32"/>
      <c r="F50" s="20" t="n">
        <v>5</v>
      </c>
      <c r="G50" s="32" t="s">
        <v>34</v>
      </c>
      <c r="H50" s="32" t="n">
        <v>4</v>
      </c>
      <c r="I50" s="32" t="n">
        <v>1</v>
      </c>
      <c r="J50" s="32"/>
      <c r="K50" s="32"/>
      <c r="L50" s="32" t="n">
        <v>0.15</v>
      </c>
      <c r="M50" s="32" t="s">
        <v>71</v>
      </c>
      <c r="N50" s="33" t="inlineStr">
        <is>
          <t>2029-02-01</t>
        </is>
      </c>
      <c r="O50" s="23" t="s">
        <v>31</v>
      </c>
      <c r="P50" s="26" t="s">
        <v>39</v>
      </c>
      <c r="AB50" s="5" t="n">
        <v>4</v>
      </c>
    </row>
    <row r="51" s="5" customFormat="true" ht="38" hidden="false" customHeight="true" outlineLevel="0" collapsed="false">
      <c r="A51" s="17" t="n">
        <v>31</v>
      </c>
      <c r="B51" s="29" t="str">
        <f aca="false">IF(C51&lt;&gt;"",$N$3,"")</f>
        <v>20260910</v>
      </c>
      <c r="C51" s="32" t="s">
        <v>143</v>
      </c>
      <c r="D51" s="35" t="s">
        <v>144</v>
      </c>
      <c r="E51" s="32"/>
      <c r="F51" s="20" t="n">
        <v>50</v>
      </c>
      <c r="G51" s="32" t="n">
        <v>36</v>
      </c>
      <c r="H51" s="32" t="n">
        <v>49</v>
      </c>
      <c r="I51" s="32" t="n">
        <v>1</v>
      </c>
      <c r="J51" s="32"/>
      <c r="K51" s="32"/>
      <c r="L51" s="32" t="n">
        <v>0.37</v>
      </c>
      <c r="M51" s="32" t="n">
        <v>533215</v>
      </c>
      <c r="N51" s="33" t="inlineStr">
        <is>
          <t>2028-11-28</t>
        </is>
      </c>
      <c r="O51" s="23" t="s">
        <v>31</v>
      </c>
      <c r="P51" s="5" t="s">
        <v>114</v>
      </c>
    </row>
    <row r="52" s="5" customFormat="true" ht="38" hidden="false" customHeight="true" outlineLevel="0" collapsed="false">
      <c r="A52" s="17" t="n">
        <v>32</v>
      </c>
      <c r="B52" s="29" t="str">
        <f aca="false">IF(C52&lt;&gt;"",$N$3,"")</f>
        <v>20260910</v>
      </c>
      <c r="C52" s="32" t="s">
        <v>145</v>
      </c>
      <c r="D52" s="35" t="s">
        <v>146</v>
      </c>
      <c r="E52" s="32"/>
      <c r="F52" s="20" t="n">
        <v>10</v>
      </c>
      <c r="G52" s="32" t="s">
        <v>34</v>
      </c>
      <c r="H52" s="32" t="n">
        <v>10</v>
      </c>
      <c r="I52" s="32"/>
      <c r="J52" s="32"/>
      <c r="K52" s="32"/>
      <c r="L52" s="32" t="n">
        <v>0.12</v>
      </c>
      <c r="M52" s="32" t="s">
        <v>84</v>
      </c>
      <c r="N52" s="33" t="inlineStr">
        <is>
          <t>2029-04-01</t>
        </is>
      </c>
      <c r="O52" s="23" t="s">
        <v>31</v>
      </c>
    </row>
    <row r="53" s="5" customFormat="true" ht="38" hidden="false" customHeight="true" outlineLevel="0" collapsed="false">
      <c r="A53" s="17" t="n">
        <v>33</v>
      </c>
      <c r="B53" s="29" t="str">
        <f aca="false">IF(C53&lt;&gt;"",$N$3,"")</f>
        <v>20260910</v>
      </c>
      <c r="C53" s="32" t="s">
        <v>147</v>
      </c>
      <c r="D53" s="35" t="s">
        <v>148</v>
      </c>
      <c r="E53" s="32"/>
      <c r="F53" s="20" t="n">
        <v>10</v>
      </c>
      <c r="G53" s="32" t="s">
        <v>34</v>
      </c>
      <c r="H53" s="32" t="n">
        <v>9</v>
      </c>
      <c r="I53" s="32" t="n">
        <v>1</v>
      </c>
      <c r="J53" s="32"/>
      <c r="K53" s="32"/>
      <c r="L53" s="32" t="n">
        <v>0.31</v>
      </c>
      <c r="M53" s="32" t="s">
        <v>149</v>
      </c>
      <c r="N53" s="33" t="inlineStr">
        <is>
          <t>2029-02-01</t>
        </is>
      </c>
      <c r="O53" s="23" t="s">
        <v>31</v>
      </c>
      <c r="P53" s="26" t="s">
        <v>39</v>
      </c>
    </row>
    <row r="54" customFormat="false" ht="38" hidden="false" customHeight="true" outlineLevel="0" collapsed="false">
      <c r="A54" s="17" t="n">
        <v>34</v>
      </c>
      <c r="B54" s="29" t="str">
        <f aca="false">IF(C54&lt;&gt;"",$N$3,"")</f>
        <v>20260910</v>
      </c>
      <c r="C54" s="32" t="s">
        <v>150</v>
      </c>
      <c r="D54" s="35" t="s">
        <v>151</v>
      </c>
      <c r="E54" s="32"/>
      <c r="F54" s="20" t="n">
        <v>10</v>
      </c>
      <c r="G54" s="32" t="s">
        <v>34</v>
      </c>
      <c r="H54" s="32" t="n">
        <v>8</v>
      </c>
      <c r="I54" s="32" t="n">
        <f aca="false">1+1</f>
        <v>2</v>
      </c>
      <c r="J54" s="32"/>
      <c r="K54" s="32"/>
      <c r="L54" s="32" t="n">
        <v>0.06</v>
      </c>
      <c r="M54" s="32" t="s">
        <v>152</v>
      </c>
      <c r="N54" s="33" t="inlineStr">
        <is>
          <t>2029-03-04</t>
        </is>
      </c>
      <c r="O54" s="23" t="s">
        <v>31</v>
      </c>
      <c r="P54" s="5" t="s">
        <v>153</v>
      </c>
    </row>
    <row r="55" customFormat="false" ht="38" hidden="false" customHeight="true" outlineLevel="0" collapsed="false">
      <c r="A55" s="17" t="n">
        <v>35</v>
      </c>
      <c r="B55" s="29" t="str">
        <f aca="false">IF(C55&lt;&gt;"",$N$3,"")</f>
        <v>20260910</v>
      </c>
      <c r="C55" s="30" t="s">
        <v>154</v>
      </c>
      <c r="D55" s="31" t="s">
        <v>155</v>
      </c>
      <c r="E55" s="32"/>
      <c r="F55" s="20" t="n">
        <v>10</v>
      </c>
      <c r="G55" s="32" t="s">
        <v>34</v>
      </c>
      <c r="I55" s="32" t="n">
        <v>1</v>
      </c>
      <c r="J55" s="32"/>
      <c r="K55" s="32"/>
      <c r="L55" s="32" t="n">
        <v>0.17</v>
      </c>
      <c r="M55" s="32" t="s">
        <v>156</v>
      </c>
      <c r="N55" s="33" t="inlineStr">
        <is>
          <t>2028-09-25</t>
        </is>
      </c>
      <c r="O55" s="23" t="s">
        <v>31</v>
      </c>
      <c r="P55" s="26" t="s">
        <v>39</v>
      </c>
    </row>
    <row r="56" customFormat="false" ht="38" hidden="false" customHeight="true" outlineLevel="0" collapsed="false">
      <c r="A56" s="17"/>
      <c r="B56" s="29"/>
      <c r="C56" s="30" t="s">
        <v>154</v>
      </c>
      <c r="D56" s="31" t="s">
        <v>155</v>
      </c>
      <c r="E56" s="32"/>
      <c r="F56" s="20"/>
      <c r="G56" s="32"/>
      <c r="H56" s="32"/>
      <c r="I56" s="32" t="n">
        <f aca="false">1+1</f>
        <v>2</v>
      </c>
      <c r="J56" s="32"/>
      <c r="K56" s="32"/>
      <c r="L56" s="32"/>
      <c r="M56" s="32" t="s">
        <v>157</v>
      </c>
      <c r="N56" s="33" t="inlineStr">
        <is>
          <t>2028-10-28</t>
        </is>
      </c>
      <c r="O56" s="23" t="s">
        <v>31</v>
      </c>
      <c r="P56" s="7" t="s">
        <v>58</v>
      </c>
    </row>
    <row r="57" customFormat="false" ht="38" hidden="false" customHeight="true" outlineLevel="0" collapsed="false">
      <c r="A57" s="17"/>
      <c r="B57" s="29"/>
      <c r="C57" s="30" t="s">
        <v>154</v>
      </c>
      <c r="D57" s="31" t="s">
        <v>155</v>
      </c>
      <c r="E57" s="32"/>
      <c r="F57" s="20"/>
      <c r="G57" s="32"/>
      <c r="H57" s="32"/>
      <c r="I57" s="32" t="n">
        <f aca="false">2+1</f>
        <v>3</v>
      </c>
      <c r="J57" s="32"/>
      <c r="K57" s="32"/>
      <c r="L57" s="32"/>
      <c r="M57" s="32" t="s">
        <v>158</v>
      </c>
      <c r="N57" s="33" t="inlineStr">
        <is>
          <t>2028-09-25</t>
        </is>
      </c>
      <c r="O57" s="23" t="s">
        <v>31</v>
      </c>
      <c r="P57" s="7" t="s">
        <v>159</v>
      </c>
    </row>
    <row r="58" customFormat="false" ht="38" hidden="false" customHeight="true" outlineLevel="0" collapsed="false">
      <c r="A58" s="17"/>
      <c r="B58" s="29"/>
      <c r="C58" s="30" t="s">
        <v>154</v>
      </c>
      <c r="D58" s="31" t="s">
        <v>155</v>
      </c>
      <c r="E58" s="32"/>
      <c r="F58" s="20"/>
      <c r="G58" s="32"/>
      <c r="H58" s="32"/>
      <c r="I58" s="32" t="n">
        <f aca="false">1+3</f>
        <v>4</v>
      </c>
      <c r="J58" s="32"/>
      <c r="K58" s="32"/>
      <c r="L58" s="32"/>
      <c r="M58" s="32" t="s">
        <v>160</v>
      </c>
      <c r="N58" s="33" t="inlineStr">
        <is>
          <t>2028-10-28</t>
        </is>
      </c>
      <c r="O58" s="23" t="s">
        <v>31</v>
      </c>
      <c r="P58" s="7" t="s">
        <v>136</v>
      </c>
    </row>
    <row r="59" customFormat="false" ht="38" hidden="false" customHeight="true" outlineLevel="0" collapsed="false">
      <c r="A59" s="17" t="n">
        <v>36</v>
      </c>
      <c r="B59" s="29" t="str">
        <f aca="false">IF(C59&lt;&gt;"",$N$3,"")</f>
        <v>20260910</v>
      </c>
      <c r="C59" s="32" t="s">
        <v>161</v>
      </c>
      <c r="D59" s="35" t="s">
        <v>162</v>
      </c>
      <c r="E59" s="32"/>
      <c r="F59" s="20" t="n">
        <v>19</v>
      </c>
      <c r="G59" s="32" t="s">
        <v>34</v>
      </c>
      <c r="H59" s="32" t="n">
        <v>18</v>
      </c>
      <c r="I59" s="32" t="n">
        <v>1</v>
      </c>
      <c r="J59" s="32"/>
      <c r="K59" s="32"/>
      <c r="L59" s="32" t="n">
        <v>0.23</v>
      </c>
      <c r="M59" s="32" t="s">
        <v>163</v>
      </c>
      <c r="N59" s="33" t="inlineStr">
        <is>
          <t>2028-01-31</t>
        </is>
      </c>
      <c r="O59" s="23" t="s">
        <v>31</v>
      </c>
      <c r="P59" s="5" t="s">
        <v>114</v>
      </c>
    </row>
    <row r="60" customFormat="false" ht="38" hidden="false" customHeight="true" outlineLevel="0" collapsed="false">
      <c r="A60" s="17" t="n">
        <v>37</v>
      </c>
      <c r="B60" s="29" t="str">
        <f aca="false">IF(C60&lt;&gt;"",$N$3,"")</f>
        <v>20260910</v>
      </c>
      <c r="C60" s="32" t="s">
        <v>164</v>
      </c>
      <c r="D60" s="35" t="s">
        <v>165</v>
      </c>
      <c r="E60" s="32"/>
      <c r="F60" s="20" t="n">
        <v>30</v>
      </c>
      <c r="G60" s="32" t="s">
        <v>34</v>
      </c>
      <c r="H60" s="32" t="n">
        <v>9</v>
      </c>
      <c r="I60" s="32" t="n">
        <f aca="false">1+1</f>
        <v>2</v>
      </c>
      <c r="J60" s="32"/>
      <c r="K60" s="32"/>
      <c r="L60" s="32" t="n">
        <v>0.18</v>
      </c>
      <c r="M60" s="32" t="s">
        <v>166</v>
      </c>
      <c r="N60" s="33" t="inlineStr">
        <is>
          <t>2029-01-31</t>
        </is>
      </c>
      <c r="O60" s="23" t="s">
        <v>31</v>
      </c>
      <c r="P60" s="5" t="s">
        <v>167</v>
      </c>
    </row>
    <row r="61" customFormat="false" ht="38" hidden="false" customHeight="true" outlineLevel="0" collapsed="false">
      <c r="A61" s="17"/>
      <c r="B61" s="29"/>
      <c r="C61" s="32"/>
      <c r="D61" s="35"/>
      <c r="E61" s="32"/>
      <c r="F61" s="20"/>
      <c r="G61" s="32"/>
      <c r="H61" s="32" t="n">
        <v>19</v>
      </c>
      <c r="I61" s="32"/>
      <c r="J61" s="32"/>
      <c r="K61" s="32"/>
      <c r="L61" s="32"/>
      <c r="M61" s="32" t="s">
        <v>168</v>
      </c>
      <c r="N61" s="33" t="inlineStr">
        <is>
          <t>2029-01-31</t>
        </is>
      </c>
      <c r="O61" s="23" t="s">
        <v>31</v>
      </c>
      <c r="P61" s="26"/>
    </row>
    <row r="62" customFormat="false" ht="38" hidden="false" customHeight="true" outlineLevel="0" collapsed="false">
      <c r="A62" s="17" t="n">
        <v>38</v>
      </c>
      <c r="B62" s="29" t="str">
        <f aca="false">IF(C62&lt;&gt;"",$N$3,"")</f>
        <v>20260910</v>
      </c>
      <c r="C62" s="32" t="s">
        <v>169</v>
      </c>
      <c r="D62" s="35" t="s">
        <v>170</v>
      </c>
      <c r="E62" s="32"/>
      <c r="F62" s="20" t="n">
        <v>5</v>
      </c>
      <c r="G62" s="32" t="s">
        <v>34</v>
      </c>
      <c r="H62" s="32" t="n">
        <v>4</v>
      </c>
      <c r="I62" s="32" t="n">
        <v>1</v>
      </c>
      <c r="J62" s="32"/>
      <c r="K62" s="32"/>
      <c r="L62" s="32" t="n">
        <v>0.18</v>
      </c>
      <c r="M62" s="32" t="s">
        <v>171</v>
      </c>
      <c r="N62" s="33" t="inlineStr">
        <is>
          <t>2028-03-01</t>
        </is>
      </c>
      <c r="O62" s="23" t="s">
        <v>31</v>
      </c>
      <c r="P62" s="26" t="s">
        <v>138</v>
      </c>
    </row>
    <row r="63" customFormat="false" ht="38" hidden="false" customHeight="true" outlineLevel="0" collapsed="false">
      <c r="A63" s="17" t="n">
        <v>39</v>
      </c>
      <c r="B63" s="29" t="str">
        <f aca="false">IF(C63&lt;&gt;"",$N$3,"")</f>
        <v>20260910</v>
      </c>
      <c r="C63" s="32" t="s">
        <v>172</v>
      </c>
      <c r="D63" s="35" t="s">
        <v>173</v>
      </c>
      <c r="E63" s="32"/>
      <c r="F63" s="20" t="n">
        <v>10</v>
      </c>
      <c r="G63" s="32" t="s">
        <v>34</v>
      </c>
      <c r="H63" s="32" t="n">
        <f aca="false">3+1</f>
        <v>4</v>
      </c>
      <c r="I63" s="32"/>
      <c r="J63" s="32"/>
      <c r="K63" s="32"/>
      <c r="L63" s="32" t="n">
        <v>0.03</v>
      </c>
      <c r="M63" s="32" t="s">
        <v>174</v>
      </c>
      <c r="N63" s="33" t="inlineStr">
        <is>
          <t>2028-07-01</t>
        </is>
      </c>
      <c r="O63" s="23" t="s">
        <v>31</v>
      </c>
    </row>
    <row r="64" customFormat="false" ht="38" hidden="false" customHeight="true" outlineLevel="0" collapsed="false">
      <c r="A64" s="17"/>
      <c r="B64" s="29"/>
      <c r="C64" s="32"/>
      <c r="D64" s="35"/>
      <c r="E64" s="32"/>
      <c r="F64" s="20"/>
      <c r="G64" s="32"/>
      <c r="H64" s="32" t="n">
        <f aca="false">5+1</f>
        <v>6</v>
      </c>
      <c r="I64" s="32"/>
      <c r="J64" s="32"/>
      <c r="K64" s="32"/>
      <c r="L64" s="32"/>
      <c r="M64" s="32" t="s">
        <v>175</v>
      </c>
      <c r="N64" s="33" t="inlineStr">
        <is>
          <t>2028-07-01</t>
        </is>
      </c>
      <c r="O64" s="23" t="s">
        <v>31</v>
      </c>
    </row>
    <row r="65" customFormat="false" ht="38" hidden="false" customHeight="true" outlineLevel="0" collapsed="false">
      <c r="A65" s="17" t="n">
        <v>40</v>
      </c>
      <c r="B65" s="29" t="str">
        <f aca="false">IF(C65&lt;&gt;"",$N$3,"")</f>
        <v>20260910</v>
      </c>
      <c r="C65" s="32" t="s">
        <v>176</v>
      </c>
      <c r="D65" s="35" t="s">
        <v>177</v>
      </c>
      <c r="E65" s="32"/>
      <c r="F65" s="36" t="n">
        <v>10</v>
      </c>
      <c r="G65" s="32" t="s">
        <v>34</v>
      </c>
      <c r="H65" s="32" t="n">
        <v>9</v>
      </c>
      <c r="I65" s="32" t="n">
        <v>1</v>
      </c>
      <c r="J65" s="32"/>
      <c r="K65" s="32"/>
      <c r="L65" s="32" t="n">
        <v>0.1</v>
      </c>
      <c r="M65" s="32" t="s">
        <v>178</v>
      </c>
      <c r="N65" s="33" t="inlineStr">
        <is>
          <t>2029-03-31</t>
        </is>
      </c>
      <c r="O65" s="23" t="s">
        <v>31</v>
      </c>
      <c r="P65" s="26" t="s">
        <v>39</v>
      </c>
    </row>
    <row r="66" customFormat="false" ht="38" hidden="false" customHeight="true" outlineLevel="0" collapsed="false">
      <c r="A66" s="17" t="n">
        <v>41</v>
      </c>
      <c r="B66" s="29" t="str">
        <f aca="false">IF(C66&lt;&gt;"",$N$3,"")</f>
        <v>20260910</v>
      </c>
      <c r="C66" s="32" t="s">
        <v>179</v>
      </c>
      <c r="D66" s="35" t="s">
        <v>180</v>
      </c>
      <c r="E66" s="32"/>
      <c r="F66" s="36" t="n">
        <v>5</v>
      </c>
      <c r="G66" s="32" t="s">
        <v>34</v>
      </c>
      <c r="H66" s="32" t="n">
        <v>4</v>
      </c>
      <c r="I66" s="32" t="n">
        <v>1</v>
      </c>
      <c r="J66" s="32"/>
      <c r="K66" s="32"/>
      <c r="L66" s="32" t="n">
        <v>0.26</v>
      </c>
      <c r="M66" s="32" t="s">
        <v>40</v>
      </c>
      <c r="N66" s="33" t="inlineStr">
        <is>
          <t>2028-05-01</t>
        </is>
      </c>
      <c r="O66" s="23" t="s">
        <v>31</v>
      </c>
      <c r="P66" s="26" t="s">
        <v>39</v>
      </c>
    </row>
    <row r="67" customFormat="false" ht="38" hidden="false" customHeight="true" outlineLevel="0" collapsed="false">
      <c r="A67" s="17" t="n">
        <v>42</v>
      </c>
      <c r="B67" s="29" t="str">
        <f aca="false">IF(C67&lt;&gt;"",$N$3,"")</f>
        <v>20260910</v>
      </c>
      <c r="C67" s="32" t="s">
        <v>181</v>
      </c>
      <c r="D67" s="35" t="s">
        <v>182</v>
      </c>
      <c r="E67" s="32"/>
      <c r="F67" s="36" t="n">
        <v>10</v>
      </c>
      <c r="G67" s="32" t="s">
        <v>34</v>
      </c>
      <c r="I67" s="32" t="n">
        <v>1</v>
      </c>
      <c r="J67" s="32"/>
      <c r="K67" s="32"/>
      <c r="L67" s="32" t="n">
        <v>0.24</v>
      </c>
      <c r="M67" s="32" t="s">
        <v>183</v>
      </c>
      <c r="N67" s="33" t="inlineStr">
        <is>
          <t>2028-11-01</t>
        </is>
      </c>
      <c r="O67" s="23" t="s">
        <v>31</v>
      </c>
      <c r="P67" s="26" t="s">
        <v>39</v>
      </c>
    </row>
    <row r="68" customFormat="false" ht="38" hidden="false" customHeight="true" outlineLevel="0" collapsed="false">
      <c r="A68" s="17"/>
      <c r="B68" s="29"/>
      <c r="C68" s="32"/>
      <c r="D68" s="35"/>
      <c r="E68" s="32"/>
      <c r="F68" s="36"/>
      <c r="G68" s="32"/>
      <c r="H68" s="32" t="n">
        <v>8</v>
      </c>
      <c r="I68" s="32" t="n">
        <v>1</v>
      </c>
      <c r="J68" s="32"/>
      <c r="K68" s="32"/>
      <c r="L68" s="32"/>
      <c r="M68" s="32" t="s">
        <v>184</v>
      </c>
      <c r="N68" s="33" t="inlineStr">
        <is>
          <t>2028-08-01</t>
        </is>
      </c>
      <c r="O68" s="23" t="s">
        <v>31</v>
      </c>
      <c r="P68" s="26" t="s">
        <v>39</v>
      </c>
    </row>
    <row r="69" customFormat="false" ht="38" hidden="false" customHeight="true" outlineLevel="0" collapsed="false">
      <c r="A69" s="17" t="n">
        <v>43</v>
      </c>
      <c r="B69" s="29" t="str">
        <f aca="false">IF(C69&lt;&gt;"",$N$3,"")</f>
        <v>20260910</v>
      </c>
      <c r="C69" s="30" t="s">
        <v>185</v>
      </c>
      <c r="D69" s="31" t="s">
        <v>186</v>
      </c>
      <c r="E69" s="32"/>
      <c r="F69" s="36" t="n">
        <v>5</v>
      </c>
      <c r="G69" s="32" t="s">
        <v>34</v>
      </c>
      <c r="I69" s="32" t="n">
        <v>1</v>
      </c>
      <c r="J69" s="32"/>
      <c r="K69" s="32"/>
      <c r="L69" s="32" t="n">
        <v>0.49</v>
      </c>
      <c r="M69" s="32" t="s">
        <v>73</v>
      </c>
      <c r="N69" s="33" t="inlineStr">
        <is>
          <t>2029-02-01</t>
        </is>
      </c>
      <c r="O69" s="23" t="s">
        <v>31</v>
      </c>
      <c r="P69" s="26" t="s">
        <v>39</v>
      </c>
    </row>
    <row r="70" customFormat="false" ht="38" hidden="false" customHeight="true" outlineLevel="0" collapsed="false">
      <c r="A70" s="17"/>
      <c r="B70" s="29"/>
      <c r="C70" s="30" t="s">
        <v>185</v>
      </c>
      <c r="D70" s="31" t="s">
        <v>186</v>
      </c>
      <c r="E70" s="32"/>
      <c r="F70" s="36"/>
      <c r="G70" s="32"/>
      <c r="H70" s="32" t="n">
        <v>3</v>
      </c>
      <c r="I70" s="32" t="n">
        <v>1</v>
      </c>
      <c r="J70" s="32"/>
      <c r="K70" s="32"/>
      <c r="L70" s="32"/>
      <c r="M70" s="32" t="s">
        <v>187</v>
      </c>
      <c r="N70" s="33" t="inlineStr">
        <is>
          <t>2029-01-01</t>
        </is>
      </c>
      <c r="O70" s="23" t="s">
        <v>31</v>
      </c>
      <c r="P70" s="26" t="s">
        <v>39</v>
      </c>
    </row>
    <row r="71" customFormat="false" ht="38" hidden="false" customHeight="true" outlineLevel="0" collapsed="false">
      <c r="A71" s="17" t="n">
        <v>44</v>
      </c>
      <c r="B71" s="29" t="str">
        <f aca="false">IF(C71&lt;&gt;"",$N$3,"")</f>
        <v>20260910</v>
      </c>
      <c r="C71" s="32" t="s">
        <v>188</v>
      </c>
      <c r="D71" s="35" t="s">
        <v>189</v>
      </c>
      <c r="E71" s="32"/>
      <c r="F71" s="36" t="n">
        <v>5</v>
      </c>
      <c r="G71" s="32" t="s">
        <v>34</v>
      </c>
      <c r="H71" s="32" t="n">
        <v>5</v>
      </c>
      <c r="I71" s="32"/>
      <c r="J71" s="32"/>
      <c r="K71" s="32"/>
      <c r="L71" s="32" t="n">
        <v>0.21</v>
      </c>
      <c r="M71" s="35" t="s">
        <v>190</v>
      </c>
      <c r="N71" s="33" t="inlineStr">
        <is>
          <t>2028-12-03</t>
        </is>
      </c>
      <c r="O71" s="23" t="s">
        <v>31</v>
      </c>
    </row>
    <row r="72" customFormat="false" ht="38" hidden="false" customHeight="true" outlineLevel="0" collapsed="false">
      <c r="A72" s="17" t="n">
        <v>45</v>
      </c>
      <c r="B72" s="29" t="str">
        <f aca="false">IF(C72&lt;&gt;"",$N$3,"")</f>
        <v>20260910</v>
      </c>
      <c r="C72" s="32" t="s">
        <v>191</v>
      </c>
      <c r="D72" s="35" t="s">
        <v>192</v>
      </c>
      <c r="E72" s="32"/>
      <c r="F72" s="36" t="n">
        <v>30</v>
      </c>
      <c r="G72" s="32" t="s">
        <v>34</v>
      </c>
      <c r="H72" s="32" t="n">
        <v>12</v>
      </c>
      <c r="I72" s="32" t="n">
        <f aca="false">8+10</f>
        <v>18</v>
      </c>
      <c r="J72" s="32"/>
      <c r="K72" s="32"/>
      <c r="L72" s="32" t="n">
        <v>0.27</v>
      </c>
      <c r="M72" s="32" t="s">
        <v>193</v>
      </c>
      <c r="N72" s="33" t="inlineStr">
        <is>
          <t>2028-04-01</t>
        </is>
      </c>
      <c r="O72" s="23" t="s">
        <v>31</v>
      </c>
      <c r="P72" s="5" t="s">
        <v>194</v>
      </c>
    </row>
    <row r="73" customFormat="false" ht="38" hidden="false" customHeight="true" outlineLevel="0" collapsed="false">
      <c r="A73" s="17" t="n">
        <v>46</v>
      </c>
      <c r="B73" s="29" t="str">
        <f aca="false">IF(C73&lt;&gt;"",$N$3,"")</f>
        <v>20260910</v>
      </c>
      <c r="C73" s="32" t="s">
        <v>195</v>
      </c>
      <c r="D73" s="35" t="s">
        <v>196</v>
      </c>
      <c r="E73" s="32"/>
      <c r="F73" s="36" t="n">
        <v>50</v>
      </c>
      <c r="G73" s="32" t="n">
        <v>36</v>
      </c>
      <c r="H73" s="32" t="n">
        <v>50</v>
      </c>
      <c r="I73" s="32"/>
      <c r="J73" s="32"/>
      <c r="K73" s="32"/>
      <c r="L73" s="32" t="n">
        <v>0.37</v>
      </c>
      <c r="M73" s="32" t="s">
        <v>197</v>
      </c>
      <c r="N73" s="33" t="inlineStr">
        <is>
          <t>2028-12-22</t>
        </is>
      </c>
      <c r="O73" s="23" t="s">
        <v>31</v>
      </c>
    </row>
    <row r="74" customFormat="false" ht="38" hidden="false" customHeight="true" outlineLevel="0" collapsed="false">
      <c r="A74" s="17" t="n">
        <v>47</v>
      </c>
      <c r="B74" s="37" t="str">
        <f aca="false">IF(C74&lt;&gt;"",$N$3,"")</f>
        <v>20260910</v>
      </c>
      <c r="C74" s="32" t="s">
        <v>198</v>
      </c>
      <c r="D74" s="35" t="s">
        <v>199</v>
      </c>
      <c r="E74" s="32"/>
      <c r="F74" s="36" t="n">
        <v>50</v>
      </c>
      <c r="G74" s="32" t="n">
        <v>40</v>
      </c>
      <c r="H74" s="32" t="n">
        <f aca="false">1+8</f>
        <v>9</v>
      </c>
      <c r="I74" s="32"/>
      <c r="J74" s="32"/>
      <c r="K74" s="32"/>
      <c r="L74" s="32" t="n">
        <v>0.37</v>
      </c>
      <c r="M74" s="35" t="s">
        <v>200</v>
      </c>
      <c r="N74" s="33" t="inlineStr">
        <is>
          <t>2028-11-04</t>
        </is>
      </c>
      <c r="O74" s="23" t="s">
        <v>31</v>
      </c>
    </row>
    <row r="75" customFormat="false" ht="38" hidden="false" customHeight="true" outlineLevel="0" collapsed="false">
      <c r="A75" s="17"/>
      <c r="B75" s="37"/>
      <c r="C75" s="32"/>
      <c r="D75" s="35"/>
      <c r="E75" s="32"/>
      <c r="F75" s="36"/>
      <c r="G75" s="32"/>
      <c r="H75" s="32" t="n">
        <f aca="false">1+40</f>
        <v>41</v>
      </c>
      <c r="I75" s="32"/>
      <c r="J75" s="32"/>
      <c r="K75" s="32"/>
      <c r="L75" s="32"/>
      <c r="M75" s="32" t="s">
        <v>201</v>
      </c>
      <c r="N75" s="33" t="inlineStr">
        <is>
          <t>2028-11-11</t>
        </is>
      </c>
      <c r="O75" s="23" t="s">
        <v>31</v>
      </c>
    </row>
    <row r="76" customFormat="false" ht="45" hidden="false" customHeight="true" outlineLevel="0" collapsed="false">
      <c r="B76" s="38" t="str">
        <f aca="false">IF(C76&lt;&gt;"",$N$3,"")</f>
        <v>20260910</v>
      </c>
      <c r="C76" s="1" t="s">
        <v>202</v>
      </c>
    </row>
    <row r="77" customFormat="false" ht="45" hidden="false" customHeight="true" outlineLevel="0" collapsed="false">
      <c r="B77" s="38" t="str">
        <f aca="false">IF(C77&lt;&gt;"",$N$3,"")</f>
        <v/>
      </c>
    </row>
    <row r="78" customFormat="false" ht="45" hidden="false" customHeight="true" outlineLevel="0" collapsed="false">
      <c r="B78" s="38" t="str">
        <f aca="false">IF(C78&lt;&gt;"",$N$3,"")</f>
        <v/>
      </c>
    </row>
    <row r="79" customFormat="false" ht="45" hidden="false" customHeight="true" outlineLevel="0" collapsed="false">
      <c r="B79" s="38" t="str">
        <f aca="false">IF(C79&lt;&gt;"",$N$3,"")</f>
        <v/>
      </c>
    </row>
  </sheetData>
  <mergeCells count="83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8:A10"/>
    <mergeCell ref="F8:F10"/>
    <mergeCell ref="G8:G10"/>
    <mergeCell ref="J8:J10"/>
    <mergeCell ref="L8:L10"/>
    <mergeCell ref="A11:A13"/>
    <mergeCell ref="F11:F13"/>
    <mergeCell ref="G11:G13"/>
    <mergeCell ref="L11:L13"/>
    <mergeCell ref="A15:A16"/>
    <mergeCell ref="F15:F16"/>
    <mergeCell ref="G15:G16"/>
    <mergeCell ref="L15:L16"/>
    <mergeCell ref="A21:A24"/>
    <mergeCell ref="F21:F24"/>
    <mergeCell ref="G21:G24"/>
    <mergeCell ref="L21:L24"/>
    <mergeCell ref="A31:A33"/>
    <mergeCell ref="F31:F33"/>
    <mergeCell ref="G31:G33"/>
    <mergeCell ref="L31:L33"/>
    <mergeCell ref="A36:A37"/>
    <mergeCell ref="F36:F37"/>
    <mergeCell ref="G36:G37"/>
    <mergeCell ref="L36:L37"/>
    <mergeCell ref="A42:A44"/>
    <mergeCell ref="F42:F44"/>
    <mergeCell ref="G42:G44"/>
    <mergeCell ref="L42:L44"/>
    <mergeCell ref="A45:A46"/>
    <mergeCell ref="F45:F46"/>
    <mergeCell ref="G45:G46"/>
    <mergeCell ref="L45:L46"/>
    <mergeCell ref="A47:A48"/>
    <mergeCell ref="F47:F48"/>
    <mergeCell ref="G47:G48"/>
    <mergeCell ref="L47:L48"/>
    <mergeCell ref="A55:A58"/>
    <mergeCell ref="F55:F58"/>
    <mergeCell ref="G55:G58"/>
    <mergeCell ref="L55:L58"/>
    <mergeCell ref="A60:A61"/>
    <mergeCell ref="C60:C61"/>
    <mergeCell ref="D60:D61"/>
    <mergeCell ref="F60:F61"/>
    <mergeCell ref="G60:G61"/>
    <mergeCell ref="L60:L61"/>
    <mergeCell ref="A63:A64"/>
    <mergeCell ref="C63:C64"/>
    <mergeCell ref="D63:D64"/>
    <mergeCell ref="F63:F64"/>
    <mergeCell ref="G63:G64"/>
    <mergeCell ref="L63:L64"/>
    <mergeCell ref="A67:A68"/>
    <mergeCell ref="C67:C68"/>
    <mergeCell ref="D67:D68"/>
    <mergeCell ref="F67:F68"/>
    <mergeCell ref="G67:G68"/>
    <mergeCell ref="L67:L68"/>
    <mergeCell ref="A69:A70"/>
    <mergeCell ref="F69:F70"/>
    <mergeCell ref="G69:G70"/>
    <mergeCell ref="L69:L70"/>
    <mergeCell ref="A74:A75"/>
    <mergeCell ref="B74:B75"/>
    <mergeCell ref="C74:C75"/>
    <mergeCell ref="D74:D75"/>
    <mergeCell ref="F74:F75"/>
    <mergeCell ref="G74:G75"/>
    <mergeCell ref="L74:L75"/>
    <mergeCell ref="C76:C77"/>
  </mergeCells>
  <conditionalFormatting sqref="F20">
    <cfRule type="expression" priority="2" aboveAverage="0" equalAverage="0" bottom="0" percent="0" rank="0" text="" dxfId="0">
      <formula>$A20&lt;&gt;""</formula>
    </cfRule>
  </conditionalFormatting>
  <conditionalFormatting sqref="O74">
    <cfRule type="expression" priority="3" aboveAverage="0" equalAverage="0" bottom="0" percent="0" rank="0" text="" dxfId="1">
      <formula>$A73&lt;&gt;""</formula>
    </cfRule>
  </conditionalFormatting>
  <conditionalFormatting sqref="O75">
    <cfRule type="expression" priority="4" aboveAverage="0" equalAverage="0" bottom="0" percent="0" rank="0" text="" dxfId="2">
      <formula>$A74&lt;&gt;""</formula>
    </cfRule>
  </conditionalFormatting>
  <conditionalFormatting sqref="O6:O73">
    <cfRule type="expression" priority="5" aboveAverage="0" equalAverage="0" bottom="0" percent="0" rank="0" text="" dxfId="3">
      <formula>$A6&lt;&gt;""</formula>
    </cfRule>
  </conditionalFormatting>
  <conditionalFormatting sqref="F6:F8 F11 F14:F15 F17:F19 F21 F25:F31 F34:F36 F38:F42 F45 F47 F49:F55 F59:F60 F62:F63">
    <cfRule type="expression" priority="6" aboveAverage="0" equalAverage="0" bottom="0" percent="0" rank="0" text="" dxfId="4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38" width="34.25"/>
  </cols>
  <sheetData>
    <row r="1" customFormat="false" ht="160" hidden="false" customHeight="true" outlineLevel="0" collapsed="false">
      <c r="A1" s="29"/>
      <c r="B1" s="29"/>
      <c r="C1" s="29"/>
      <c r="D1" s="29"/>
      <c r="E1" s="29"/>
      <c r="F1" s="29"/>
      <c r="G1" s="29"/>
      <c r="H1" s="29"/>
      <c r="I1" s="29"/>
      <c r="J1" s="29"/>
    </row>
    <row r="2" customFormat="false" ht="160" hidden="false" customHeight="true" outlineLevel="0" collapsed="false">
      <c r="A2" s="29"/>
      <c r="B2" s="29"/>
      <c r="C2" s="29"/>
      <c r="D2" s="29"/>
      <c r="E2" s="29"/>
      <c r="F2" s="29"/>
      <c r="G2" s="29"/>
      <c r="H2" s="29"/>
      <c r="I2" s="29"/>
      <c r="J2" s="2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2026-09-12T14:43:53Z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3F200C8DA09E49D1A31DC2C56BF571B8_13</vt:lpwstr>
  </property>
  <property fmtid="{D5CDD505-2E9C-101B-9397-08002B2CF9AE}" pid="4" name="KSOProductBuildVer">
    <vt:lpwstr>2052-12.1.0.28505</vt:lpwstr>
  </property>
  <property fmtid="{D5CDD505-2E9C-101B-9397-08002B2CF9AE}" pid="5" name="KSOReadingLayout">
    <vt:bool>1</vt:bool>
  </property>
</Properties>
</file>