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15.png" ContentType="image/png"/>
  <Override PartName="/xl/media/image14.png" ContentType="image/png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理货报告!$5:$126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<sst xmlns="http://schemas.openxmlformats.org/spreadsheetml/2006/main" count="293" uniqueCount="191">
  <si>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</si>
  <si>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</si>
  <si>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292520261000048113</t>
    </r>
  </si>
  <si>
    <t xml:space="preserve">货物到仓时间：</t>
  </si>
  <si>
    <t xml:space="preserve">20260917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</si>
  <si>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16381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</si>
  <si>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FOC00000070516343</t>
    </r>
  </si>
  <si>
    <t xml:space="preserve">理货日期：</t>
  </si>
  <si>
    <t xml:space="preserve">汇总</t>
  </si>
  <si>
    <t xml:space="preserve">SKU:40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</si>
  <si>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10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</si>
  <si>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</si>
  <si>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</si>
  <si>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</si>
  <si>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</si>
  <si>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</si>
  <si>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</si>
  <si>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</si>
  <si>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</si>
  <si>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</si>
  <si>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</si>
  <si>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</si>
  <si>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</si>
  <si>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</si>
  <si>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</si>
  <si>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</si>
  <si>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</si>
  <si>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</si>
  <si>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宋体"/>
        <family val="0"/>
        <charset val="134"/>
      </rPr>
      <t xml:space="preserve">雅诗兰黛</t>
    </r>
    <r>
      <rPr>
        <sz val="10"/>
        <rFont val="Microsoft YaHei"/>
        <family val="2"/>
        <charset val="134"/>
      </rPr>
      <t xml:space="preserve">DW</t>
    </r>
    <r>
      <rPr>
        <sz val="10"/>
        <rFont val="宋体"/>
        <family val="0"/>
        <charset val="134"/>
      </rPr>
      <t xml:space="preserve">粉底液二代</t>
    </r>
    <r>
      <rPr>
        <sz val="10"/>
        <rFont val="Microsoft YaHei"/>
        <family val="2"/>
        <charset val="134"/>
      </rPr>
      <t xml:space="preserve">(#2W0)30ml/</t>
    </r>
    <r>
      <rPr>
        <sz val="10"/>
        <rFont val="宋体"/>
        <family val="0"/>
        <charset val="134"/>
      </rPr>
      <t xml:space="preserve">瓶</t>
    </r>
  </si>
  <si>
    <t xml:space="preserve">887167495272</t>
  </si>
  <si>
    <t xml:space="preserve">AC5/</t>
  </si>
  <si>
    <t xml:space="preserve">115-260909-102C</t>
  </si>
  <si>
    <r>
      <rPr>
        <sz val="10"/>
        <rFont val="宋体"/>
        <family val="0"/>
        <charset val="134"/>
      </rPr>
      <t xml:space="preserve">雅诗兰黛</t>
    </r>
    <r>
      <rPr>
        <sz val="10"/>
        <rFont val="Microsoft YaHei"/>
        <family val="2"/>
        <charset val="134"/>
      </rPr>
      <t xml:space="preserve">DW</t>
    </r>
    <r>
      <rPr>
        <sz val="10"/>
        <rFont val="宋体"/>
        <family val="0"/>
        <charset val="134"/>
      </rPr>
      <t xml:space="preserve">粉底液二代</t>
    </r>
    <r>
      <rPr>
        <sz val="10"/>
        <rFont val="Microsoft YaHei"/>
        <family val="2"/>
        <charset val="134"/>
      </rPr>
      <t xml:space="preserve">(#1NO)30ml/</t>
    </r>
    <r>
      <rPr>
        <sz val="10"/>
        <rFont val="宋体"/>
        <family val="0"/>
        <charset val="134"/>
      </rPr>
      <t xml:space="preserve">瓶</t>
    </r>
  </si>
  <si>
    <t xml:space="preserve">887167495463</t>
  </si>
  <si>
    <t xml:space="preserve">A46/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</si>
  <si>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(#2C0)30ml/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</si>
  <si>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887167495180</t>
  </si>
  <si>
    <t xml:space="preserve">A16/</t>
  </si>
  <si>
    <r>
      <rPr>
        <sz val="10"/>
        <color rgb="FF000000"/>
        <rFont val="宋体"/>
        <family val="0"/>
        <charset val="134"/>
      </rPr>
      <t xml:space="preserve">雅诗兰黑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(#1C1)30ml/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</si>
  <si>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887167495203</t>
  </si>
  <si>
    <t xml:space="preserve">/</t>
  </si>
  <si>
    <t xml:space="preserve">A26/</t>
  </si>
  <si>
    <r>
      <rPr>
        <sz val="10"/>
        <color rgb="FF000000"/>
        <rFont val="宋体"/>
        <family val="0"/>
        <charset val="134"/>
      </rPr>
      <t xml:space="preserve">兰蔻极光面霜</t>
    </r>
    <r>
      <rPr>
        <sz val="10"/>
        <color rgb="FF000000"/>
        <rFont val="Microsoft YaHei"/>
        <family val="2"/>
        <charset val="134"/>
      </rPr>
      <t xml:space="preserve">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</si>
  <si>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3614274039597</t>
  </si>
  <si>
    <t xml:space="preserve">40A501/</t>
  </si>
  <si>
    <t xml:space="preserve">115-260909-104C</t>
  </si>
  <si>
    <t xml:space="preserve">无塑封膜1</t>
  </si>
  <si>
    <r>
      <rPr>
        <sz val="10"/>
        <color rgb="FF000000"/>
        <rFont val="宋体"/>
        <family val="0"/>
        <charset val="134"/>
      </rPr>
      <t xml:space="preserve">娇兰蜂姿日霜滋润型</t>
    </r>
    <r>
      <rPr>
        <sz val="10"/>
        <color rgb="FF000000"/>
        <rFont val="Microsoft YaHei"/>
        <family val="2"/>
        <charset val="134"/>
      </rPr>
      <t xml:space="preserve">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</si>
  <si>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3346470618497</t>
  </si>
  <si>
    <t xml:space="preserve">6C01/</t>
  </si>
  <si>
    <t xml:space="preserve">鉴定残无封口贴1</t>
  </si>
  <si>
    <r>
      <rPr>
        <sz val="10"/>
        <color rgb="FF000000"/>
        <rFont val="Microsoft YaHei"/>
        <family val="2"/>
        <charset val="134"/>
      </rPr>
      <t xml:space="preserve">BURBERRY </t>
    </r>
    <r>
      <rPr>
        <sz val="10"/>
        <color rgb="FF000000"/>
        <rFont val="宋体"/>
        <family val="0"/>
        <charset val="134"/>
      </rPr>
      <t xml:space="preserve">博柏利 风衣粉底液 </t>
    </r>
    <r>
      <rPr>
        <sz val="10"/>
        <color rgb="FF000000"/>
        <rFont val="Microsoft YaHei"/>
        <family val="2"/>
        <charset val="134"/>
      </rPr>
      <t xml:space="preserve">C20 30ml</t>
    </r>
  </si>
  <si>
    <t xml:space="preserve">3616303427313</t>
  </si>
  <si>
    <t xml:space="preserve">5329/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</si>
  <si>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</si>
  <si>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BURBERRY </t>
    </r>
    <r>
      <rPr>
        <sz val="10"/>
        <color rgb="FF000000"/>
        <rFont val="宋体"/>
        <family val="0"/>
        <charset val="134"/>
      </rPr>
      <t xml:space="preserve">博柏利 风衣粉底液 </t>
    </r>
    <r>
      <rPr>
        <sz val="10"/>
        <color rgb="FF000000"/>
        <rFont val="Microsoft YaHei"/>
        <family val="2"/>
        <charset val="134"/>
      </rPr>
      <t xml:space="preserve">N20 30ml</t>
    </r>
  </si>
  <si>
    <t xml:space="preserve">3616303427412</t>
  </si>
  <si>
    <t xml:space="preserve">6076/</t>
  </si>
  <si>
    <r>
      <rPr>
        <sz val="10"/>
        <color rgb="FF000000"/>
        <rFont val="宋体"/>
        <family val="0"/>
        <charset val="134"/>
      </rPr>
      <t xml:space="preserve">蔻依烟雨茉莉身体乳</t>
    </r>
    <r>
      <rPr>
        <sz val="10"/>
        <color rgb="FF000000"/>
        <rFont val="Microsoft YaHei"/>
        <family val="2"/>
        <charset val="134"/>
      </rPr>
      <t xml:space="preserve">300ml/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</si>
  <si>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3616305014962</t>
  </si>
  <si>
    <t xml:space="preserve">5338/</t>
  </si>
  <si>
    <t xml:space="preserve">115-260909-106C</t>
  </si>
  <si>
    <r>
      <rPr>
        <sz val="10"/>
        <color rgb="FF000000"/>
        <rFont val="宋体"/>
        <family val="0"/>
        <charset val="134"/>
      </rPr>
      <t xml:space="preserve">兰蔻菁纯玫瑰水</t>
    </r>
    <r>
      <rPr>
        <sz val="10"/>
        <color rgb="FF000000"/>
        <rFont val="Microsoft YaHei"/>
        <family val="2"/>
        <charset val="134"/>
      </rPr>
      <t xml:space="preserve">(2.0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)150ml/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</si>
  <si>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3614274142655</t>
  </si>
  <si>
    <t xml:space="preserve">40A305/</t>
  </si>
  <si>
    <r>
      <rPr>
        <sz val="10"/>
        <color rgb="FF000000"/>
        <rFont val="宋体"/>
        <family val="0"/>
        <charset val="134"/>
      </rPr>
      <t xml:space="preserve">蔻依北国雪松沐浴露</t>
    </r>
    <r>
      <rPr>
        <sz val="10"/>
        <color rgb="FF000000"/>
        <rFont val="Microsoft YaHei"/>
        <family val="2"/>
        <charset val="134"/>
      </rPr>
      <t xml:space="preserve">300ml/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</si>
  <si>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3616305015044</t>
  </si>
  <si>
    <t xml:space="preserve">6149/</t>
  </si>
  <si>
    <r>
      <rPr>
        <sz val="10"/>
        <color rgb="FF000000"/>
        <rFont val="宋体"/>
        <family val="0"/>
        <charset val="134"/>
      </rPr>
      <t xml:space="preserve">普拉达莺尾花护手霜</t>
    </r>
    <r>
      <rPr>
        <sz val="10"/>
        <color rgb="FF000000"/>
        <rFont val="Microsoft YaHei"/>
        <family val="2"/>
        <charset val="134"/>
      </rPr>
      <t xml:space="preserve">50ml/</t>
    </r>
    <r>
      <rPr>
        <sz val="10"/>
        <color rgb="FF000000"/>
        <rFont val="宋体"/>
        <family val="0"/>
        <charset val="134"/>
      </rPr>
      <t xml:space="preserve">支</t>
    </r>
  </si>
  <si>
    <t xml:space="preserve">3614274407747</t>
  </si>
  <si>
    <t xml:space="preserve">40ZN1U/</t>
  </si>
  <si>
    <r>
      <rPr>
        <sz val="11"/>
        <color rgb="FF000000"/>
        <rFont val="宋体"/>
        <family val="0"/>
        <charset val="134"/>
      </rPr>
      <t xml:space="preserve">塑封膜破损52+</t>
    </r>
    <r>
      <rPr>
        <sz val="11"/>
        <color rgb="FFFF0000"/>
        <rFont val="宋体"/>
        <family val="0"/>
        <charset val="134"/>
      </rPr>
      <t xml:space="preserve">鉴定残无塑封1</t>
    </r>
  </si>
  <si>
    <r>
      <rPr>
        <sz val="10"/>
        <color rgb="FF000000"/>
        <rFont val="宋体"/>
        <family val="0"/>
        <charset val="134"/>
      </rPr>
      <t xml:space="preserve">娇韵诗弹簧乳液</t>
    </r>
    <r>
      <rPr>
        <sz val="10"/>
        <color rgb="FF000000"/>
        <rFont val="Microsoft YaHei"/>
        <family val="2"/>
        <charset val="134"/>
      </rPr>
      <t xml:space="preserve">100ml/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</si>
  <si>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3666057272714</t>
  </si>
  <si>
    <t xml:space="preserve">0548094/</t>
  </si>
  <si>
    <t xml:space="preserve">115-260909-108C</t>
  </si>
  <si>
    <t xml:space="preserve">磨损11</t>
  </si>
  <si>
    <t xml:space="preserve">0612246/</t>
  </si>
  <si>
    <t xml:space="preserve">磨损9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</si>
  <si>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(#1W1)30ml/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</si>
  <si>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887167495098</t>
  </si>
  <si>
    <t xml:space="preserve">A95/</t>
  </si>
  <si>
    <r>
      <rPr>
        <sz val="10"/>
        <color rgb="FF000000"/>
        <rFont val="宋体"/>
        <family val="0"/>
        <charset val="134"/>
      </rPr>
      <t xml:space="preserve">香奈儿山茶花润泽爽肤蓝水</t>
    </r>
    <r>
      <rPr>
        <sz val="10"/>
        <color rgb="FF000000"/>
        <rFont val="Microsoft YaHei"/>
        <family val="2"/>
        <charset val="134"/>
      </rPr>
      <t xml:space="preserve">160ml/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</si>
  <si>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3145891413908</t>
  </si>
  <si>
    <t xml:space="preserve">2501/</t>
  </si>
  <si>
    <r>
      <rPr>
        <sz val="10"/>
        <color rgb="FF000000"/>
        <rFont val="宋体"/>
        <family val="0"/>
        <charset val="134"/>
      </rPr>
      <t xml:space="preserve">香奈儿山茶花乳霜</t>
    </r>
    <r>
      <rPr>
        <sz val="10"/>
        <color rgb="FF000000"/>
        <rFont val="Microsoft YaHei"/>
        <family val="2"/>
        <charset val="134"/>
      </rPr>
      <t xml:space="preserve">50g/</t>
    </r>
    <r>
      <rPr>
        <sz val="10"/>
        <color rgb="FF000000"/>
        <rFont val="宋体"/>
        <family val="0"/>
        <charset val="134"/>
      </rPr>
      <t xml:space="preserve">瓶</t>
    </r>
  </si>
  <si>
    <t xml:space="preserve">3145891430301</t>
  </si>
  <si>
    <t xml:space="preserve">2601/</t>
  </si>
  <si>
    <t xml:space="preserve">变形1</t>
  </si>
  <si>
    <t xml:space="preserve">2503/</t>
  </si>
  <si>
    <r>
      <rPr>
        <sz val="10"/>
        <color rgb="FF000000"/>
        <rFont val="宋体"/>
        <family val="0"/>
        <charset val="134"/>
      </rPr>
      <t xml:space="preserve">香奈儿山茶花洁面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150ml/</t>
    </r>
    <r>
      <rPr>
        <sz val="10"/>
        <color rgb="FF000000"/>
        <rFont val="宋体"/>
        <family val="0"/>
        <charset val="134"/>
      </rPr>
      <t xml:space="preserve">支</t>
    </r>
  </si>
  <si>
    <t xml:space="preserve">3145891332254</t>
  </si>
  <si>
    <t xml:space="preserve">2702/</t>
  </si>
  <si>
    <r>
      <rPr>
        <sz val="10"/>
        <color rgb="FF000000"/>
        <rFont val="宋体"/>
        <family val="0"/>
        <charset val="134"/>
      </rPr>
      <t xml:space="preserve">纳斯超方瓶粉底液</t>
    </r>
    <r>
      <rPr>
        <sz val="10"/>
        <color rgb="FF000000"/>
        <rFont val="Microsoft YaHei"/>
        <family val="2"/>
        <charset val="134"/>
      </rPr>
      <t xml:space="preserve">(#L2 MONT BLANC)30ml/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</si>
  <si>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194251070384</t>
  </si>
  <si>
    <t xml:space="preserve">6055NG/</t>
  </si>
  <si>
    <t xml:space="preserve">6110SG/</t>
  </si>
  <si>
    <t xml:space="preserve">6056NG/</t>
  </si>
  <si>
    <r>
      <rPr>
        <sz val="10"/>
        <color rgb="FF000000"/>
        <rFont val="宋体"/>
        <family val="0"/>
        <charset val="134"/>
      </rPr>
      <t xml:space="preserve">兰蔻极光水新版</t>
    </r>
    <r>
      <rPr>
        <sz val="10"/>
        <color rgb="FF000000"/>
        <rFont val="Microsoft YaHei"/>
        <family val="2"/>
        <charset val="134"/>
      </rPr>
      <t xml:space="preserve">150ml/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</si>
  <si>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3614273991025</t>
  </si>
  <si>
    <t xml:space="preserve">40A101/</t>
  </si>
  <si>
    <t xml:space="preserve">115-260909-110C</t>
  </si>
  <si>
    <r>
      <rPr>
        <sz val="10"/>
        <color rgb="FF000000"/>
        <rFont val="宋体"/>
        <family val="0"/>
        <charset val="134"/>
      </rPr>
      <t xml:space="preserve">植村秀琥珀卸妆油</t>
    </r>
    <r>
      <rPr>
        <sz val="10"/>
        <color rgb="FF000000"/>
        <rFont val="Microsoft YaHei"/>
        <family val="2"/>
        <charset val="134"/>
      </rPr>
      <t xml:space="preserve">150ml/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</si>
  <si>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4936968814372</t>
  </si>
  <si>
    <t xml:space="preserve">78A400/</t>
  </si>
  <si>
    <t xml:space="preserve">115-260909-112C</t>
  </si>
  <si>
    <r>
      <rPr>
        <sz val="10"/>
        <color rgb="FF000000"/>
        <rFont val="宋体"/>
        <family val="0"/>
        <charset val="134"/>
      </rPr>
      <t xml:space="preserve">蔻依北国雪松身体乳</t>
    </r>
    <r>
      <rPr>
        <sz val="10"/>
        <color rgb="FF000000"/>
        <rFont val="Microsoft YaHei"/>
        <family val="2"/>
        <charset val="134"/>
      </rPr>
      <t xml:space="preserve">300ml/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</si>
  <si>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3616305014948</t>
  </si>
  <si>
    <t xml:space="preserve">6153/</t>
  </si>
  <si>
    <r>
      <rPr>
        <sz val="10"/>
        <color rgb="FF000000"/>
        <rFont val="宋体"/>
        <family val="0"/>
        <charset val="134"/>
      </rPr>
      <t xml:space="preserve">蔻依木兰诗语身体乳</t>
    </r>
    <r>
      <rPr>
        <sz val="10"/>
        <color rgb="FF000000"/>
        <rFont val="Microsoft YaHei"/>
        <family val="2"/>
        <charset val="134"/>
      </rPr>
      <t xml:space="preserve">300ml/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</si>
  <si>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3616305014955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</si>
  <si>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ON1 30ml</t>
    </r>
  </si>
  <si>
    <t xml:space="preserve">887167495555</t>
  </si>
  <si>
    <t xml:space="preserve">115-260909-114C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</si>
  <si>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(#1N1)30ml/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</si>
  <si>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887167495241</t>
  </si>
  <si>
    <t xml:space="preserve">变形1+13</t>
  </si>
  <si>
    <t xml:space="preserve">雅诗兰黛DW粉底液二代(#1C0)30ml/瓶</t>
  </si>
  <si>
    <t xml:space="preserve">887167496385</t>
  </si>
  <si>
    <t xml:space="preserve">A36/</t>
  </si>
  <si>
    <t xml:space="preserve">雅诗兰黑DW粉底液二代(#1C1)30ml/瓶</t>
  </si>
  <si>
    <t xml:space="preserve">AB5/</t>
  </si>
  <si>
    <t xml:space="preserve">A75/</t>
  </si>
  <si>
    <t xml:space="preserve">资生堂悦薇滋润乳液100ml/瓶</t>
  </si>
  <si>
    <t xml:space="preserve">729238210462已虚拟入库</t>
  </si>
  <si>
    <t xml:space="preserve">6055R5/</t>
  </si>
  <si>
    <t xml:space="preserve">转给春秋的，正常鉴定，理完单独放置</t>
  </si>
  <si>
    <t xml:space="preserve">6050P5/</t>
  </si>
  <si>
    <t xml:space="preserve">资生堂悦薇滋润柔肤水150ml/瓶</t>
  </si>
  <si>
    <t xml:space="preserve">729238210448已虚拟入库</t>
  </si>
  <si>
    <t xml:space="preserve">6037R5/</t>
  </si>
  <si>
    <t xml:space="preserve">6036N5/</t>
  </si>
  <si>
    <t xml:space="preserve">娇兰帝皇蜂姿蜜润修护精粹水150ml/瓶</t>
  </si>
  <si>
    <t xml:space="preserve">3346470615557</t>
  </si>
  <si>
    <t xml:space="preserve">5F01/</t>
  </si>
  <si>
    <t xml:space="preserve">5F05/</t>
  </si>
  <si>
    <t xml:space="preserve">5F02/</t>
  </si>
  <si>
    <t xml:space="preserve">Aesop 伊索 息间芳香护手霜 75ml</t>
  </si>
  <si>
    <t xml:space="preserve">9319944030686</t>
  </si>
  <si>
    <t xml:space="preserve">CSZ90M/</t>
  </si>
  <si>
    <t xml:space="preserve">115-260909-116C</t>
  </si>
  <si>
    <t xml:space="preserve">伊索天竺葵身体洁肤露500ml/瓶</t>
  </si>
  <si>
    <t xml:space="preserve">9319944007978</t>
  </si>
  <si>
    <t xml:space="preserve">CRZ94M/</t>
  </si>
  <si>
    <t xml:space="preserve">3614274581492</t>
  </si>
  <si>
    <t xml:space="preserve">3614274581096</t>
  </si>
  <si>
    <t xml:space="preserve">40ZO1A/</t>
  </si>
  <si>
    <t xml:space="preserve">Aesop 伊索 天竺葵身体洁肤露 500ml</t>
  </si>
  <si>
    <t xml:space="preserve">40A102/</t>
  </si>
  <si>
    <t xml:space="preserve">兰蔻小黑瓶发光眼霜20ml/瓶</t>
  </si>
  <si>
    <t xml:space="preserve">3614274308464已虚拟入库</t>
  </si>
  <si>
    <t xml:space="preserve">40ZD02/</t>
  </si>
  <si>
    <t xml:space="preserve">115-260909-118C</t>
  </si>
  <si>
    <t xml:space="preserve">去平潭，正常鉴定，按箱理货后直接打托</t>
  </si>
  <si>
    <t xml:space="preserve">植村秀小方瓶粉底液(#774)2.0版35ml/瓶</t>
  </si>
  <si>
    <t xml:space="preserve">4936968878008</t>
  </si>
  <si>
    <t xml:space="preserve">78ZN01/</t>
  </si>
  <si>
    <t xml:space="preserve">115-260909-120C</t>
  </si>
  <si>
    <t xml:space="preserve">兰蔻持妆粉底液(#PO-01)30ml/瓶新版</t>
  </si>
  <si>
    <t xml:space="preserve">3614273840996</t>
  </si>
  <si>
    <t xml:space="preserve">40A203/</t>
  </si>
  <si>
    <t xml:space="preserve">40ZN01/</t>
  </si>
  <si>
    <t xml:space="preserve">40A200/</t>
  </si>
  <si>
    <t xml:space="preserve">20290401</t>
  </si>
  <si>
    <t xml:space="preserve">兰蔻塑颜精雕面霜50ml/瓶</t>
  </si>
  <si>
    <t xml:space="preserve">4936968887734</t>
  </si>
  <si>
    <t xml:space="preserve">78ZDNK/</t>
  </si>
  <si>
    <t xml:space="preserve">20280901</t>
  </si>
  <si>
    <t xml:space="preserve">78ZD0Z/</t>
  </si>
  <si>
    <t xml:space="preserve">20281217</t>
  </si>
  <si>
    <t xml:space="preserve">娇兰护肤两件套(复原蜜4.0 50ml+双管精华50ml)</t>
  </si>
  <si>
    <t xml:space="preserve">3346470620629</t>
  </si>
  <si>
    <t xml:space="preserve">6E01/</t>
  </si>
  <si>
    <t xml:space="preserve">115-260909-122C</t>
  </si>
  <si>
    <t xml:space="preserve">6A01/</t>
  </si>
  <si>
    <t xml:space="preserve">6A02/</t>
  </si>
  <si>
    <t xml:space="preserve">迪奥旷野之心止汗膏75g/瓶</t>
  </si>
  <si>
    <t xml:space="preserve">3348901292276</t>
  </si>
  <si>
    <t xml:space="preserve">5H02/</t>
  </si>
  <si>
    <t xml:space="preserve">6B05/</t>
  </si>
  <si>
    <t xml:space="preserve">碧欧泉男士水动力乳液100ml/瓶</t>
  </si>
  <si>
    <t xml:space="preserve">3614274173000</t>
  </si>
  <si>
    <t xml:space="preserve">20290501</t>
  </si>
  <si>
    <t xml:space="preserve">圣罗兰恒久粉底液(#LC2)25ml/瓶</t>
  </si>
  <si>
    <t xml:space="preserve">3614273593489</t>
  </si>
  <si>
    <t xml:space="preserve">40A500/</t>
  </si>
  <si>
    <t xml:space="preserve">40A402/</t>
  </si>
  <si>
    <t xml:space="preserve">20290601</t>
  </si>
  <si>
    <t xml:space="preserve">40A104/</t>
  </si>
  <si>
    <t xml:space="preserve">20281201</t>
  </si>
  <si>
    <t xml:space="preserve">拆套3支装900套*3=2700件，拆套2支装600套*2=1200件，开盒拧瓶盖514件，贴箱唛373个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</si>
</sst>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  <numFmt numFmtId="172" formatCode="0.00_ 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宋体"/>
      <family val="0"/>
      <charset val="134"/>
    </font>
    <font>
      <sz val="10"/>
      <name val="Microsoft YaHei"/>
      <family val="2"/>
      <charset val="134"/>
    </font>
    <font>
      <b val="true"/>
      <sz val="10"/>
      <color rgb="FF000000"/>
      <name val="微软雅黑"/>
      <family val="2"/>
      <charset val="134"/>
    </font>
    <font>
      <sz val="10"/>
      <color rgb="FF000000"/>
      <name val="宋体"/>
      <family val="0"/>
      <charset val="134"/>
    </font>
    <font>
      <sz val="11"/>
      <color rgb="FF339966"/>
      <name val="宋体"/>
      <family val="0"/>
      <charset val="134"/>
    </font>
    <font>
      <sz val="11"/>
      <color rgb="FFFF0000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8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339966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434880</xdr:colOff>
      <xdr:row>50</xdr:row>
      <xdr:rowOff>19800</xdr:rowOff>
    </xdr:from>
    <xdr:to>
      <xdr:col>18</xdr:col>
      <xdr:colOff>587160</xdr:colOff>
      <xdr:row>50</xdr:row>
      <xdr:rowOff>315720</xdr:rowOff>
    </xdr:to>
    <xdr:pic>
      <xdr:nvPicPr>
        <xdr:cNvPr id="0" name="ID_250F0BBC0B484F02A0A8D7AFEF10DC14" descr=""/>
        <xdr:cNvPicPr/>
      </xdr:nvPicPr>
      <xdr:blipFill>
        <a:blip r:embed="rId1"/>
        <a:stretch/>
      </xdr:blipFill>
      <xdr:spPr>
        <a:xfrm>
          <a:off x="16452720" y="24527520"/>
          <a:ext cx="152280" cy="29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434880</xdr:colOff>
      <xdr:row>41</xdr:row>
      <xdr:rowOff>19800</xdr:rowOff>
    </xdr:from>
    <xdr:to>
      <xdr:col>18</xdr:col>
      <xdr:colOff>587160</xdr:colOff>
      <xdr:row>41</xdr:row>
      <xdr:rowOff>315720</xdr:rowOff>
    </xdr:to>
    <xdr:pic>
      <xdr:nvPicPr>
        <xdr:cNvPr id="1" name="ID_9627C7F4AF9A49BEA0B49266E9EA7842" descr=""/>
        <xdr:cNvPicPr/>
      </xdr:nvPicPr>
      <xdr:blipFill>
        <a:blip r:embed="rId2"/>
        <a:stretch/>
      </xdr:blipFill>
      <xdr:spPr>
        <a:xfrm>
          <a:off x="16452720" y="19955520"/>
          <a:ext cx="152280" cy="29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77040</xdr:colOff>
      <xdr:row>32</xdr:row>
      <xdr:rowOff>315720</xdr:rowOff>
    </xdr:from>
    <xdr:to>
      <xdr:col>18</xdr:col>
      <xdr:colOff>229320</xdr:colOff>
      <xdr:row>33</xdr:row>
      <xdr:rowOff>103320</xdr:rowOff>
    </xdr:to>
    <xdr:pic>
      <xdr:nvPicPr>
        <xdr:cNvPr id="2" name="ID_3DE41FC348994B05872F1264F489E22A" descr=""/>
        <xdr:cNvPicPr/>
      </xdr:nvPicPr>
      <xdr:blipFill>
        <a:blip r:embed="rId3"/>
        <a:stretch/>
      </xdr:blipFill>
      <xdr:spPr>
        <a:xfrm>
          <a:off x="16094880" y="15679440"/>
          <a:ext cx="15228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347040</xdr:colOff>
      <xdr:row>33</xdr:row>
      <xdr:rowOff>20160</xdr:rowOff>
    </xdr:from>
    <xdr:to>
      <xdr:col>18</xdr:col>
      <xdr:colOff>500040</xdr:colOff>
      <xdr:row>33</xdr:row>
      <xdr:rowOff>315720</xdr:rowOff>
    </xdr:to>
    <xdr:pic>
      <xdr:nvPicPr>
        <xdr:cNvPr id="3" name="ID_54FA34EA544C4E1F9EA306B6CCBCFB37" descr=""/>
        <xdr:cNvPicPr/>
      </xdr:nvPicPr>
      <xdr:blipFill>
        <a:blip r:embed="rId4"/>
        <a:stretch/>
      </xdr:blipFill>
      <xdr:spPr>
        <a:xfrm>
          <a:off x="16364880" y="15891840"/>
          <a:ext cx="15300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695880</xdr:colOff>
      <xdr:row>33</xdr:row>
      <xdr:rowOff>2160</xdr:rowOff>
    </xdr:from>
    <xdr:to>
      <xdr:col>18</xdr:col>
      <xdr:colOff>849240</xdr:colOff>
      <xdr:row>33</xdr:row>
      <xdr:rowOff>297720</xdr:rowOff>
    </xdr:to>
    <xdr:pic>
      <xdr:nvPicPr>
        <xdr:cNvPr id="4" name="ID_E947F71857F34977B718D168D51E2FB4" descr=""/>
        <xdr:cNvPicPr/>
      </xdr:nvPicPr>
      <xdr:blipFill>
        <a:blip r:embed="rId5"/>
        <a:stretch/>
      </xdr:blipFill>
      <xdr:spPr>
        <a:xfrm>
          <a:off x="16713720" y="15873840"/>
          <a:ext cx="15336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434880</xdr:colOff>
      <xdr:row>35</xdr:row>
      <xdr:rowOff>19800</xdr:rowOff>
    </xdr:from>
    <xdr:to>
      <xdr:col>18</xdr:col>
      <xdr:colOff>587160</xdr:colOff>
      <xdr:row>35</xdr:row>
      <xdr:rowOff>315360</xdr:rowOff>
    </xdr:to>
    <xdr:pic>
      <xdr:nvPicPr>
        <xdr:cNvPr id="5" name="ID_70A731122CB34C619EE5081001A82D6D" descr=""/>
        <xdr:cNvPicPr/>
      </xdr:nvPicPr>
      <xdr:blipFill>
        <a:blip r:embed="rId6"/>
        <a:stretch/>
      </xdr:blipFill>
      <xdr:spPr>
        <a:xfrm>
          <a:off x="16452720" y="16907760"/>
          <a:ext cx="15228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434880</xdr:colOff>
      <xdr:row>9</xdr:row>
      <xdr:rowOff>19800</xdr:rowOff>
    </xdr:from>
    <xdr:to>
      <xdr:col>18</xdr:col>
      <xdr:colOff>587160</xdr:colOff>
      <xdr:row>9</xdr:row>
      <xdr:rowOff>315360</xdr:rowOff>
    </xdr:to>
    <xdr:pic>
      <xdr:nvPicPr>
        <xdr:cNvPr id="6" name="ID_36825E06988A4F5284207A8914846CAB" descr=""/>
        <xdr:cNvPicPr/>
      </xdr:nvPicPr>
      <xdr:blipFill>
        <a:blip r:embed="rId7"/>
        <a:stretch/>
      </xdr:blipFill>
      <xdr:spPr>
        <a:xfrm>
          <a:off x="16452720" y="3699720"/>
          <a:ext cx="15228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383400</xdr:colOff>
      <xdr:row>62</xdr:row>
      <xdr:rowOff>0</xdr:rowOff>
    </xdr:from>
    <xdr:to>
      <xdr:col>18</xdr:col>
      <xdr:colOff>710640</xdr:colOff>
      <xdr:row>62</xdr:row>
      <xdr:rowOff>295560</xdr:rowOff>
    </xdr:to>
    <xdr:pic>
      <xdr:nvPicPr>
        <xdr:cNvPr id="7" name="ID_10B6C0408CD84E0F914B503EAD50D21F" descr=""/>
        <xdr:cNvPicPr/>
      </xdr:nvPicPr>
      <xdr:blipFill>
        <a:blip r:embed="rId8"/>
        <a:stretch/>
      </xdr:blipFill>
      <xdr:spPr>
        <a:xfrm>
          <a:off x="16401240" y="30603960"/>
          <a:ext cx="32724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434880</xdr:colOff>
      <xdr:row>61</xdr:row>
      <xdr:rowOff>19800</xdr:rowOff>
    </xdr:from>
    <xdr:to>
      <xdr:col>18</xdr:col>
      <xdr:colOff>587160</xdr:colOff>
      <xdr:row>61</xdr:row>
      <xdr:rowOff>315360</xdr:rowOff>
    </xdr:to>
    <xdr:pic>
      <xdr:nvPicPr>
        <xdr:cNvPr id="8" name="ID_E89A55A4AD534797919B37DFB2CD68B6" descr=""/>
        <xdr:cNvPicPr/>
      </xdr:nvPicPr>
      <xdr:blipFill>
        <a:blip r:embed="rId9"/>
        <a:stretch/>
      </xdr:blipFill>
      <xdr:spPr>
        <a:xfrm>
          <a:off x="16452720" y="30115800"/>
          <a:ext cx="15228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434880</xdr:colOff>
      <xdr:row>58</xdr:row>
      <xdr:rowOff>19800</xdr:rowOff>
    </xdr:from>
    <xdr:to>
      <xdr:col>18</xdr:col>
      <xdr:colOff>587160</xdr:colOff>
      <xdr:row>58</xdr:row>
      <xdr:rowOff>315720</xdr:rowOff>
    </xdr:to>
    <xdr:pic>
      <xdr:nvPicPr>
        <xdr:cNvPr id="9" name="ID_E443E83691C0434B90BC388C71439B83" descr=""/>
        <xdr:cNvPicPr/>
      </xdr:nvPicPr>
      <xdr:blipFill>
        <a:blip r:embed="rId10"/>
        <a:stretch/>
      </xdr:blipFill>
      <xdr:spPr>
        <a:xfrm>
          <a:off x="16452720" y="28591560"/>
          <a:ext cx="152280" cy="29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270000</xdr:colOff>
      <xdr:row>16</xdr:row>
      <xdr:rowOff>19800</xdr:rowOff>
    </xdr:from>
    <xdr:to>
      <xdr:col>18</xdr:col>
      <xdr:colOff>751320</xdr:colOff>
      <xdr:row>16</xdr:row>
      <xdr:rowOff>315360</xdr:rowOff>
    </xdr:to>
    <xdr:pic>
      <xdr:nvPicPr>
        <xdr:cNvPr id="10" name="ID_82BE3AAFE90B408789E630F7914C5E91" descr=""/>
        <xdr:cNvPicPr/>
      </xdr:nvPicPr>
      <xdr:blipFill>
        <a:blip r:embed="rId11"/>
        <a:stretch/>
      </xdr:blipFill>
      <xdr:spPr>
        <a:xfrm>
          <a:off x="16287840" y="7255800"/>
          <a:ext cx="48132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86040</xdr:colOff>
      <xdr:row>16</xdr:row>
      <xdr:rowOff>27720</xdr:rowOff>
    </xdr:from>
    <xdr:to>
      <xdr:col>18</xdr:col>
      <xdr:colOff>238320</xdr:colOff>
      <xdr:row>16</xdr:row>
      <xdr:rowOff>323280</xdr:rowOff>
    </xdr:to>
    <xdr:pic>
      <xdr:nvPicPr>
        <xdr:cNvPr id="11" name="ID_85AA4F5F674B4039B2435A82FDD14B4C" descr=""/>
        <xdr:cNvPicPr/>
      </xdr:nvPicPr>
      <xdr:blipFill>
        <a:blip r:embed="rId12"/>
        <a:stretch/>
      </xdr:blipFill>
      <xdr:spPr>
        <a:xfrm>
          <a:off x="16103880" y="7263720"/>
          <a:ext cx="15228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270000</xdr:colOff>
      <xdr:row>17</xdr:row>
      <xdr:rowOff>19800</xdr:rowOff>
    </xdr:from>
    <xdr:to>
      <xdr:col>18</xdr:col>
      <xdr:colOff>751320</xdr:colOff>
      <xdr:row>17</xdr:row>
      <xdr:rowOff>315360</xdr:rowOff>
    </xdr:to>
    <xdr:pic>
      <xdr:nvPicPr>
        <xdr:cNvPr id="12" name="ID_11C01525C92645F6B66BB03B9C7D8824" descr=""/>
        <xdr:cNvPicPr/>
      </xdr:nvPicPr>
      <xdr:blipFill>
        <a:blip r:embed="rId13"/>
        <a:stretch/>
      </xdr:blipFill>
      <xdr:spPr>
        <a:xfrm>
          <a:off x="16287840" y="7763760"/>
          <a:ext cx="48132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270000</xdr:colOff>
      <xdr:row>18</xdr:row>
      <xdr:rowOff>19800</xdr:rowOff>
    </xdr:from>
    <xdr:to>
      <xdr:col>18</xdr:col>
      <xdr:colOff>751320</xdr:colOff>
      <xdr:row>18</xdr:row>
      <xdr:rowOff>315360</xdr:rowOff>
    </xdr:to>
    <xdr:pic>
      <xdr:nvPicPr>
        <xdr:cNvPr id="13" name="ID_A324AAC34AFD4348A3A064D46FFC8B54" descr=""/>
        <xdr:cNvPicPr/>
      </xdr:nvPicPr>
      <xdr:blipFill>
        <a:blip r:embed="rId14"/>
        <a:stretch/>
      </xdr:blipFill>
      <xdr:spPr>
        <a:xfrm>
          <a:off x="16287840" y="8271720"/>
          <a:ext cx="481320" cy="29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270000</xdr:colOff>
      <xdr:row>21</xdr:row>
      <xdr:rowOff>19800</xdr:rowOff>
    </xdr:from>
    <xdr:to>
      <xdr:col>18</xdr:col>
      <xdr:colOff>751320</xdr:colOff>
      <xdr:row>21</xdr:row>
      <xdr:rowOff>315720</xdr:rowOff>
    </xdr:to>
    <xdr:pic>
      <xdr:nvPicPr>
        <xdr:cNvPr id="14" name="ID_32CA9C1C32EA4028B0BF5CFBBB94FF0B" descr=""/>
        <xdr:cNvPicPr/>
      </xdr:nvPicPr>
      <xdr:blipFill>
        <a:blip r:embed="rId15"/>
        <a:stretch/>
      </xdr:blipFill>
      <xdr:spPr>
        <a:xfrm>
          <a:off x="16287840" y="9795600"/>
          <a:ext cx="481320" cy="295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C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2" activePane="bottomLeft" state="frozen"/>
      <selection pane="topLeft" activeCell="A1" activeCellId="0" sqref="A1"/>
      <selection pane="bottomLeft" activeCell="M70" activeCellId="0" sqref="M7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3.75"/>
    <col collapsed="false" customWidth="true" hidden="false" outlineLevel="0" max="15" min="15" style="4" width="11.49"/>
    <col collapsed="false" customWidth="true" hidden="false" outlineLevel="0" max="16" min="16" style="5" width="17.49"/>
    <col collapsed="false" customWidth="true" hidden="false" outlineLevel="0" max="17" min="17" style="6" width="9.37"/>
    <col collapsed="false" customWidth="true" hidden="false" outlineLevel="0" max="18" min="18" style="6" width="16.25"/>
    <col collapsed="false" customWidth="true" hidden="false" outlineLevel="0" max="256" min="19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/>
      <c r="O2" s="12" t="s">
        <v>4</v>
      </c>
      <c r="P2" s="12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3" t="s">
        <v>7</v>
      </c>
      <c r="M3" s="13"/>
      <c r="N3" s="14"/>
      <c r="O3" s="12" t="s">
        <v>4</v>
      </c>
      <c r="P3" s="12"/>
    </row>
    <row r="4" s="8" customFormat="true" ht="22.5" hidden="false" customHeight="true" outlineLevel="0" collapsed="false">
      <c r="A4" s="15" t="s">
        <v>8</v>
      </c>
      <c r="B4" s="15"/>
      <c r="C4" s="16" t="s">
        <v>9</v>
      </c>
      <c r="D4" s="15" t="s">
        <v>10</v>
      </c>
      <c r="E4" s="15"/>
      <c r="F4" s="17" t="n">
        <f aca="false">SUM(F5:F527)</f>
        <v>16381</v>
      </c>
      <c r="G4" s="17"/>
      <c r="H4" s="17" t="n">
        <f aca="false">SUM(H5:H527)</f>
        <v>16271</v>
      </c>
      <c r="I4" s="17" t="n">
        <f aca="false">SUM(I5:I527)</f>
        <v>104</v>
      </c>
      <c r="J4" s="17" t="n">
        <f aca="false">SUM(J5:J527)</f>
        <v>6</v>
      </c>
      <c r="K4" s="17" t="n">
        <f aca="false">SUM(K5:K527)</f>
        <v>0</v>
      </c>
      <c r="L4" s="13" t="s">
        <v>11</v>
      </c>
      <c r="M4" s="13"/>
      <c r="N4" s="11"/>
      <c r="O4" s="13" t="s">
        <v>12</v>
      </c>
      <c r="P4" s="13"/>
    </row>
    <row r="5" s="8" customFormat="true" ht="22.5" hidden="false" customHeight="true" outlineLevel="0" collapsed="false">
      <c r="A5" s="13" t="s">
        <v>13</v>
      </c>
      <c r="B5" s="13" t="s">
        <v>14</v>
      </c>
      <c r="C5" s="13" t="s">
        <v>15</v>
      </c>
      <c r="D5" s="18" t="s">
        <v>16</v>
      </c>
      <c r="E5" s="18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9" t="s">
        <v>25</v>
      </c>
      <c r="N5" s="11"/>
      <c r="O5" s="19" t="s">
        <v>26</v>
      </c>
      <c r="P5" s="19" t="s">
        <v>27</v>
      </c>
    </row>
    <row r="6" s="8" customFormat="true" ht="40" hidden="false" customHeight="true" outlineLevel="0" collapsed="false">
      <c r="A6" s="20" t="n">
        <v>1</v>
      </c>
      <c r="B6" s="20" t="str">
        <f aca="false">IF(C6&lt;&gt;"",$O$3,"")</f>
        <v>20260917</v>
      </c>
      <c r="C6" s="21" t="s">
        <v>28</v>
      </c>
      <c r="D6" s="22" t="s">
        <v>29</v>
      </c>
      <c r="E6" s="22"/>
      <c r="F6" s="20" t="n">
        <v>230</v>
      </c>
      <c r="G6" s="20" t="n">
        <v>72</v>
      </c>
      <c r="H6" s="20" t="n">
        <v>230</v>
      </c>
      <c r="I6" s="20"/>
      <c r="J6" s="20"/>
      <c r="K6" s="20"/>
      <c r="L6" s="20" t="n">
        <v>0.12</v>
      </c>
      <c r="M6" s="23" t="s">
        <v>30</v>
      </c>
      <c r="N6" s="24" t="str">
        <f aca="false">M6&amp;P6</f>
        <v>AC5/115-260909-102C</v>
      </c>
      <c r="O6" s="25" t="inlineStr">
        <is>
          <t>2028-12-01</t>
        </is>
      </c>
      <c r="P6" s="26" t="s">
        <v>31</v>
      </c>
    </row>
    <row r="7" s="8" customFormat="true" ht="40" hidden="false" customHeight="true" outlineLevel="0" collapsed="false">
      <c r="A7" s="20" t="n">
        <v>2</v>
      </c>
      <c r="B7" s="20" t="str">
        <f aca="false">IF(C7&lt;&gt;"",$O$3,"")</f>
        <v>20260917</v>
      </c>
      <c r="C7" s="21" t="s">
        <v>32</v>
      </c>
      <c r="D7" s="22" t="s">
        <v>33</v>
      </c>
      <c r="E7" s="22"/>
      <c r="F7" s="20" t="n">
        <v>970</v>
      </c>
      <c r="G7" s="20" t="n">
        <v>72</v>
      </c>
      <c r="H7" s="20" t="n">
        <v>970</v>
      </c>
      <c r="I7" s="20"/>
      <c r="J7" s="20"/>
      <c r="K7" s="20"/>
      <c r="L7" s="20" t="n">
        <v>0.12</v>
      </c>
      <c r="M7" s="23" t="s">
        <v>34</v>
      </c>
      <c r="N7" s="24" t="str">
        <f aca="false">M7&amp;P7</f>
        <v>A46/115-260909-102C</v>
      </c>
      <c r="O7" s="25" t="inlineStr">
        <is>
          <t>2029-04-01</t>
        </is>
      </c>
      <c r="P7" s="26" t="s">
        <v>31</v>
      </c>
    </row>
    <row r="8" s="8" customFormat="true" ht="40" hidden="false" customHeight="true" outlineLevel="0" collapsed="false">
      <c r="A8" s="20" t="n">
        <v>3</v>
      </c>
      <c r="B8" s="20" t="str">
        <f aca="false">IF(C8&lt;&gt;"",$O$3,"")</f>
        <v>20260917</v>
      </c>
      <c r="C8" s="27" t="s">
        <v>35</v>
      </c>
      <c r="D8" s="22" t="s">
        <v>36</v>
      </c>
      <c r="E8" s="22"/>
      <c r="F8" s="20" t="n">
        <v>159</v>
      </c>
      <c r="G8" s="20" t="n">
        <v>72</v>
      </c>
      <c r="H8" s="20" t="n">
        <v>159</v>
      </c>
      <c r="I8" s="20"/>
      <c r="J8" s="20"/>
      <c r="K8" s="20"/>
      <c r="L8" s="20" t="n">
        <v>0.12</v>
      </c>
      <c r="M8" s="23" t="s">
        <v>37</v>
      </c>
      <c r="N8" s="24" t="str">
        <f aca="false">M8&amp;P8</f>
        <v>A16/115-260909-102C</v>
      </c>
      <c r="O8" s="25" t="inlineStr">
        <is>
          <t>2029-01-01</t>
        </is>
      </c>
      <c r="P8" s="26" t="s">
        <v>31</v>
      </c>
    </row>
    <row r="9" s="8" customFormat="true" ht="40" hidden="false" customHeight="true" outlineLevel="0" collapsed="false">
      <c r="A9" s="20" t="n">
        <v>4</v>
      </c>
      <c r="B9" s="20" t="str">
        <f aca="false">IF(C9&lt;&gt;"",$O$3,"")</f>
        <v>20260917</v>
      </c>
      <c r="C9" s="27" t="s">
        <v>38</v>
      </c>
      <c r="D9" s="22" t="s">
        <v>39</v>
      </c>
      <c r="E9" s="22"/>
      <c r="F9" s="20" t="n">
        <v>71</v>
      </c>
      <c r="G9" s="20" t="s">
        <v>40</v>
      </c>
      <c r="H9" s="20" t="n">
        <v>71</v>
      </c>
      <c r="I9" s="20"/>
      <c r="J9" s="20"/>
      <c r="K9" s="20"/>
      <c r="L9" s="20" t="n">
        <v>0.12</v>
      </c>
      <c r="M9" s="23" t="s">
        <v>41</v>
      </c>
      <c r="N9" s="24" t="str">
        <f aca="false">M9&amp;P9</f>
        <v>A26/115-260909-102C</v>
      </c>
      <c r="O9" s="25" t="inlineStr">
        <is>
          <t>2029-02-01</t>
        </is>
      </c>
      <c r="P9" s="26" t="s">
        <v>31</v>
      </c>
    </row>
    <row r="10" s="8" customFormat="true" ht="40" hidden="false" customHeight="true" outlineLevel="0" collapsed="false">
      <c r="A10" s="20" t="n">
        <v>5</v>
      </c>
      <c r="B10" s="20" t="str">
        <f aca="false">IF(C10&lt;&gt;"",$O$3,"")</f>
        <v>20260917</v>
      </c>
      <c r="C10" s="27" t="s">
        <v>42</v>
      </c>
      <c r="D10" s="22" t="s">
        <v>43</v>
      </c>
      <c r="E10" s="22"/>
      <c r="F10" s="20" t="n">
        <v>202</v>
      </c>
      <c r="G10" s="20" t="n">
        <v>36</v>
      </c>
      <c r="H10" s="20" t="n">
        <v>201</v>
      </c>
      <c r="I10" s="20" t="n">
        <v>1</v>
      </c>
      <c r="J10" s="20"/>
      <c r="K10" s="20"/>
      <c r="L10" s="20" t="n">
        <v>0.22</v>
      </c>
      <c r="M10" s="23" t="s">
        <v>44</v>
      </c>
      <c r="N10" s="24" t="str">
        <f aca="false">M10&amp;P10</f>
        <v>40A501/115-260909-104C</v>
      </c>
      <c r="O10" s="25" t="inlineStr">
        <is>
          <t>2029-04-30</t>
        </is>
      </c>
      <c r="P10" s="26" t="s">
        <v>45</v>
      </c>
      <c r="R10" s="28" t="s">
        <v>46</v>
      </c>
    </row>
    <row r="11" s="8" customFormat="true" ht="40" hidden="false" customHeight="true" outlineLevel="0" collapsed="false">
      <c r="A11" s="20" t="n">
        <v>6</v>
      </c>
      <c r="B11" s="20" t="str">
        <f aca="false">IF(C11&lt;&gt;"",$O$3,"")</f>
        <v>20260917</v>
      </c>
      <c r="C11" s="27" t="s">
        <v>47</v>
      </c>
      <c r="D11" s="22" t="s">
        <v>48</v>
      </c>
      <c r="E11" s="22"/>
      <c r="F11" s="20" t="n">
        <v>131</v>
      </c>
      <c r="G11" s="20" t="n">
        <v>48</v>
      </c>
      <c r="H11" s="20" t="n">
        <v>130</v>
      </c>
      <c r="I11" s="20" t="n">
        <v>1</v>
      </c>
      <c r="J11" s="20"/>
      <c r="K11" s="20"/>
      <c r="L11" s="20" t="n">
        <v>0.17</v>
      </c>
      <c r="M11" s="23" t="s">
        <v>49</v>
      </c>
      <c r="N11" s="24" t="str">
        <f aca="false">M11&amp;P11</f>
        <v>6C01/115-260909-104C</v>
      </c>
      <c r="O11" s="25" t="inlineStr">
        <is>
          <t>2029-03-01</t>
        </is>
      </c>
      <c r="P11" s="26" t="s">
        <v>45</v>
      </c>
      <c r="R11" s="29" t="s">
        <v>50</v>
      </c>
    </row>
    <row r="12" s="8" customFormat="true" ht="40" hidden="false" customHeight="true" outlineLevel="0" collapsed="false">
      <c r="A12" s="20" t="n">
        <v>7</v>
      </c>
      <c r="B12" s="20" t="str">
        <f aca="false">IF(C12&lt;&gt;"",$O$3,"")</f>
        <v>20260917</v>
      </c>
      <c r="C12" s="22" t="s">
        <v>51</v>
      </c>
      <c r="D12" s="22" t="s">
        <v>52</v>
      </c>
      <c r="E12" s="22"/>
      <c r="F12" s="20" t="n">
        <v>54</v>
      </c>
      <c r="G12" s="20" t="n">
        <v>54</v>
      </c>
      <c r="H12" s="20" t="n">
        <v>53</v>
      </c>
      <c r="I12" s="20" t="n">
        <v>1</v>
      </c>
      <c r="J12" s="20"/>
      <c r="K12" s="20"/>
      <c r="L12" s="20" t="n">
        <v>0.14</v>
      </c>
      <c r="M12" s="23" t="s">
        <v>53</v>
      </c>
      <c r="N12" s="24" t="str">
        <f aca="false">M12&amp;P12</f>
        <v>5329/115-260909-104C</v>
      </c>
      <c r="O12" s="25" t="inlineStr">
        <is>
          <t>2028-11-25</t>
        </is>
      </c>
      <c r="P12" s="26" t="s">
        <v>45</v>
      </c>
      <c r="R12" s="29" t="s">
        <v>54</v>
      </c>
    </row>
    <row r="13" s="8" customFormat="true" ht="40" hidden="false" customHeight="true" outlineLevel="0" collapsed="false">
      <c r="A13" s="20" t="n">
        <v>8</v>
      </c>
      <c r="B13" s="20" t="str">
        <f aca="false">IF(C13&lt;&gt;"",$O$3,"")</f>
        <v>20260917</v>
      </c>
      <c r="C13" s="22" t="s">
        <v>55</v>
      </c>
      <c r="D13" s="22" t="s">
        <v>56</v>
      </c>
      <c r="E13" s="22"/>
      <c r="F13" s="20" t="n">
        <v>108</v>
      </c>
      <c r="G13" s="20" t="n">
        <v>63</v>
      </c>
      <c r="H13" s="20" t="n">
        <v>108</v>
      </c>
      <c r="I13" s="20"/>
      <c r="J13" s="20"/>
      <c r="K13" s="20"/>
      <c r="L13" s="20" t="n">
        <v>0.14</v>
      </c>
      <c r="M13" s="23" t="s">
        <v>57</v>
      </c>
      <c r="N13" s="24" t="str">
        <f aca="false">M13&amp;P13</f>
        <v>6076/115-260909-104C</v>
      </c>
      <c r="O13" s="25" t="inlineStr">
        <is>
          <t>2029-03-17</t>
        </is>
      </c>
      <c r="P13" s="26" t="s">
        <v>45</v>
      </c>
    </row>
    <row r="14" s="8" customFormat="true" ht="40" hidden="false" customHeight="true" outlineLevel="0" collapsed="false">
      <c r="A14" s="20" t="n">
        <v>9</v>
      </c>
      <c r="B14" s="20" t="str">
        <f aca="false">IF(C14&lt;&gt;"",$O$3,"")</f>
        <v>20260917</v>
      </c>
      <c r="C14" s="27" t="s">
        <v>58</v>
      </c>
      <c r="D14" s="22" t="s">
        <v>59</v>
      </c>
      <c r="E14" s="22"/>
      <c r="F14" s="20" t="n">
        <v>150</v>
      </c>
      <c r="G14" s="20" t="n">
        <v>20</v>
      </c>
      <c r="H14" s="20" t="n">
        <v>149</v>
      </c>
      <c r="I14" s="20" t="n">
        <v>1</v>
      </c>
      <c r="J14" s="20"/>
      <c r="K14" s="20"/>
      <c r="L14" s="20" t="n">
        <v>0.41</v>
      </c>
      <c r="M14" s="23" t="s">
        <v>60</v>
      </c>
      <c r="N14" s="24" t="str">
        <f aca="false">M14&amp;P14</f>
        <v>5338/115-260909-106C</v>
      </c>
      <c r="O14" s="25" t="inlineStr">
        <is>
          <t>2028-12-04</t>
        </is>
      </c>
      <c r="P14" s="26" t="s">
        <v>61</v>
      </c>
      <c r="R14" s="29" t="s">
        <v>54</v>
      </c>
    </row>
    <row r="15" s="8" customFormat="true" ht="40" hidden="false" customHeight="true" outlineLevel="0" collapsed="false">
      <c r="A15" s="20" t="n">
        <v>10</v>
      </c>
      <c r="B15" s="20" t="str">
        <f aca="false">IF(C15&lt;&gt;"",$O$3,"")</f>
        <v>20260917</v>
      </c>
      <c r="C15" s="27" t="s">
        <v>62</v>
      </c>
      <c r="D15" s="22" t="s">
        <v>63</v>
      </c>
      <c r="E15" s="22"/>
      <c r="F15" s="20" t="n">
        <v>200</v>
      </c>
      <c r="G15" s="20" t="n">
        <v>20</v>
      </c>
      <c r="H15" s="20" t="n">
        <v>200</v>
      </c>
      <c r="I15" s="20"/>
      <c r="J15" s="20"/>
      <c r="K15" s="20"/>
      <c r="L15" s="30" t="n">
        <v>0.4</v>
      </c>
      <c r="M15" s="23" t="s">
        <v>64</v>
      </c>
      <c r="N15" s="24" t="str">
        <f aca="false">M15&amp;P15</f>
        <v>40A305/115-260909-106C</v>
      </c>
      <c r="O15" s="25" t="inlineStr">
        <is>
          <t>2029-02-28</t>
        </is>
      </c>
      <c r="P15" s="26" t="s">
        <v>61</v>
      </c>
    </row>
    <row r="16" s="8" customFormat="true" ht="40" hidden="false" customHeight="true" outlineLevel="0" collapsed="false">
      <c r="A16" s="20" t="n">
        <v>11</v>
      </c>
      <c r="B16" s="20" t="str">
        <f aca="false">IF(C16&lt;&gt;"",$O$3,"")</f>
        <v>20260917</v>
      </c>
      <c r="C16" s="27" t="s">
        <v>65</v>
      </c>
      <c r="D16" s="22" t="s">
        <v>66</v>
      </c>
      <c r="E16" s="22"/>
      <c r="F16" s="20" t="n">
        <v>260</v>
      </c>
      <c r="G16" s="20" t="n">
        <v>20</v>
      </c>
      <c r="H16" s="20" t="n">
        <v>259</v>
      </c>
      <c r="I16" s="20" t="n">
        <v>1</v>
      </c>
      <c r="J16" s="20"/>
      <c r="K16" s="20"/>
      <c r="L16" s="20" t="n">
        <v>0.43</v>
      </c>
      <c r="M16" s="23" t="s">
        <v>67</v>
      </c>
      <c r="N16" s="24" t="str">
        <f aca="false">M16&amp;P16</f>
        <v>6149/115-260909-106C</v>
      </c>
      <c r="O16" s="25" t="inlineStr">
        <is>
          <t>2029-05-29</t>
        </is>
      </c>
      <c r="P16" s="26" t="s">
        <v>61</v>
      </c>
      <c r="R16" s="29" t="s">
        <v>54</v>
      </c>
    </row>
    <row r="17" s="8" customFormat="true" ht="40" hidden="false" customHeight="true" outlineLevel="0" collapsed="false">
      <c r="A17" s="31" t="n">
        <v>12</v>
      </c>
      <c r="B17" s="31" t="str">
        <f aca="false">IF(C17&lt;&gt;"",$O$3,"")</f>
        <v>20260917</v>
      </c>
      <c r="C17" s="32" t="s">
        <v>68</v>
      </c>
      <c r="D17" s="33" t="s">
        <v>69</v>
      </c>
      <c r="E17" s="33"/>
      <c r="F17" s="31" t="n">
        <v>100</v>
      </c>
      <c r="G17" s="31" t="s">
        <v>40</v>
      </c>
      <c r="H17" s="31" t="n">
        <v>47</v>
      </c>
      <c r="I17" s="31" t="n">
        <f aca="false">52+1</f>
        <v>53</v>
      </c>
      <c r="J17" s="31"/>
      <c r="K17" s="31"/>
      <c r="L17" s="31" t="s">
        <v>40</v>
      </c>
      <c r="M17" s="34" t="s">
        <v>70</v>
      </c>
      <c r="N17" s="24" t="str">
        <f aca="false">M17&amp;P17</f>
        <v>40ZN1U/115-260909-106C</v>
      </c>
      <c r="O17" s="25" t="inlineStr">
        <is>
          <t>2028-11-01</t>
        </is>
      </c>
      <c r="P17" s="26" t="s">
        <v>61</v>
      </c>
      <c r="R17" s="8" t="s">
        <v>71</v>
      </c>
    </row>
    <row r="18" s="8" customFormat="true" ht="40" hidden="false" customHeight="true" outlineLevel="0" collapsed="false">
      <c r="A18" s="20" t="n">
        <v>13</v>
      </c>
      <c r="B18" s="20" t="str">
        <f aca="false">IF(C18&lt;&gt;"",$O$3,"")</f>
        <v>20260917</v>
      </c>
      <c r="C18" s="35" t="s">
        <v>72</v>
      </c>
      <c r="D18" s="36" t="s">
        <v>73</v>
      </c>
      <c r="E18" s="22"/>
      <c r="F18" s="20" t="n">
        <v>180</v>
      </c>
      <c r="G18" s="20" t="n">
        <v>24</v>
      </c>
      <c r="H18" s="20" t="n">
        <v>157</v>
      </c>
      <c r="I18" s="20" t="n">
        <v>11</v>
      </c>
      <c r="J18" s="20"/>
      <c r="K18" s="20"/>
      <c r="L18" s="20" t="n">
        <v>0.32</v>
      </c>
      <c r="M18" s="23" t="s">
        <v>74</v>
      </c>
      <c r="N18" s="24" t="str">
        <f aca="false">M18&amp;P18</f>
        <v>0548094/115-260909-108C</v>
      </c>
      <c r="O18" s="25" t="inlineStr">
        <is>
          <t>2028-12-03</t>
        </is>
      </c>
      <c r="P18" s="37" t="s">
        <v>75</v>
      </c>
      <c r="R18" s="8" t="s">
        <v>76</v>
      </c>
    </row>
    <row r="19" s="8" customFormat="true" ht="40" hidden="false" customHeight="true" outlineLevel="0" collapsed="false">
      <c r="A19" s="20"/>
      <c r="B19" s="20"/>
      <c r="C19" s="35" t="s">
        <v>72</v>
      </c>
      <c r="D19" s="36" t="s">
        <v>73</v>
      </c>
      <c r="E19" s="22"/>
      <c r="F19" s="20"/>
      <c r="G19" s="20"/>
      <c r="H19" s="20" t="n">
        <v>3</v>
      </c>
      <c r="I19" s="20" t="n">
        <v>9</v>
      </c>
      <c r="J19" s="20"/>
      <c r="K19" s="20"/>
      <c r="L19" s="20"/>
      <c r="M19" s="23" t="s">
        <v>77</v>
      </c>
      <c r="N19" s="24" t="str">
        <f aca="false">M19&amp;P19</f>
        <v>0612246/115-260909-108C</v>
      </c>
      <c r="O19" s="25" t="inlineStr">
        <is>
          <t>2029-03-26</t>
        </is>
      </c>
      <c r="P19" s="37" t="s">
        <v>75</v>
      </c>
      <c r="R19" s="8" t="s">
        <v>78</v>
      </c>
    </row>
    <row r="20" s="8" customFormat="true" ht="40" hidden="false" customHeight="true" outlineLevel="0" collapsed="false">
      <c r="A20" s="20" t="n">
        <v>14</v>
      </c>
      <c r="B20" s="20" t="str">
        <f aca="false">IF(C20&lt;&gt;"",$O$3,"")</f>
        <v>20260917</v>
      </c>
      <c r="C20" s="27" t="s">
        <v>79</v>
      </c>
      <c r="D20" s="22" t="s">
        <v>80</v>
      </c>
      <c r="E20" s="22"/>
      <c r="F20" s="20" t="n">
        <v>742</v>
      </c>
      <c r="G20" s="20" t="n">
        <v>72</v>
      </c>
      <c r="H20" s="20" t="n">
        <v>742</v>
      </c>
      <c r="I20" s="20"/>
      <c r="J20" s="20"/>
      <c r="K20" s="20"/>
      <c r="L20" s="20" t="n">
        <v>0.12</v>
      </c>
      <c r="M20" s="23" t="s">
        <v>81</v>
      </c>
      <c r="N20" s="24" t="str">
        <f aca="false">M20&amp;P20</f>
        <v>A95/115-260909-108C</v>
      </c>
      <c r="O20" s="25" t="inlineStr">
        <is>
          <t>2028-09-01</t>
        </is>
      </c>
      <c r="P20" s="26" t="s">
        <v>75</v>
      </c>
    </row>
    <row r="21" s="8" customFormat="true" ht="40" hidden="false" customHeight="true" outlineLevel="0" collapsed="false">
      <c r="A21" s="20" t="n">
        <v>15</v>
      </c>
      <c r="B21" s="20" t="str">
        <f aca="false">IF(C21&lt;&gt;"",$O$3,"")</f>
        <v>20260917</v>
      </c>
      <c r="C21" s="27" t="s">
        <v>82</v>
      </c>
      <c r="D21" s="22" t="s">
        <v>83</v>
      </c>
      <c r="E21" s="22"/>
      <c r="F21" s="20" t="n">
        <v>18</v>
      </c>
      <c r="G21" s="20" t="s">
        <v>40</v>
      </c>
      <c r="H21" s="20" t="n">
        <v>18</v>
      </c>
      <c r="I21" s="20"/>
      <c r="J21" s="20"/>
      <c r="K21" s="20"/>
      <c r="L21" s="20" t="n">
        <v>0.24</v>
      </c>
      <c r="M21" s="23" t="s">
        <v>84</v>
      </c>
      <c r="N21" s="24" t="str">
        <f aca="false">M21&amp;P21</f>
        <v>2501/115-260909-108C</v>
      </c>
      <c r="O21" s="25" t="inlineStr">
        <is>
          <t>2029-02-01</t>
        </is>
      </c>
      <c r="P21" s="26" t="s">
        <v>75</v>
      </c>
    </row>
    <row r="22" s="8" customFormat="true" ht="40" hidden="false" customHeight="true" outlineLevel="0" collapsed="false">
      <c r="A22" s="20" t="n">
        <v>16</v>
      </c>
      <c r="B22" s="20" t="str">
        <f aca="false">IF(C22&lt;&gt;"",$O$3,"")</f>
        <v>20260917</v>
      </c>
      <c r="C22" s="35" t="s">
        <v>85</v>
      </c>
      <c r="D22" s="36" t="s">
        <v>86</v>
      </c>
      <c r="E22" s="22"/>
      <c r="F22" s="20" t="n">
        <v>22</v>
      </c>
      <c r="G22" s="20" t="s">
        <v>40</v>
      </c>
      <c r="H22" s="20" t="n">
        <v>11</v>
      </c>
      <c r="I22" s="20" t="n">
        <v>1</v>
      </c>
      <c r="J22" s="20"/>
      <c r="K22" s="20"/>
      <c r="L22" s="20" t="n">
        <v>0.16</v>
      </c>
      <c r="M22" s="23" t="s">
        <v>87</v>
      </c>
      <c r="N22" s="24" t="str">
        <f aca="false">M22&amp;P22</f>
        <v>2601/115-260909-108C</v>
      </c>
      <c r="O22" s="25" t="inlineStr">
        <is>
          <t>2029-03-01</t>
        </is>
      </c>
      <c r="P22" s="37" t="s">
        <v>75</v>
      </c>
      <c r="R22" s="8" t="s">
        <v>88</v>
      </c>
    </row>
    <row r="23" s="8" customFormat="true" ht="40" hidden="false" customHeight="true" outlineLevel="0" collapsed="false">
      <c r="A23" s="20"/>
      <c r="B23" s="20"/>
      <c r="C23" s="35" t="s">
        <v>85</v>
      </c>
      <c r="D23" s="36" t="s">
        <v>86</v>
      </c>
      <c r="E23" s="22"/>
      <c r="F23" s="20"/>
      <c r="G23" s="20"/>
      <c r="H23" s="20" t="n">
        <v>10</v>
      </c>
      <c r="I23" s="20"/>
      <c r="J23" s="20"/>
      <c r="K23" s="20"/>
      <c r="L23" s="20"/>
      <c r="M23" s="23" t="s">
        <v>89</v>
      </c>
      <c r="N23" s="24" t="str">
        <f aca="false">M23&amp;P23</f>
        <v>2503/115-260909-108C</v>
      </c>
      <c r="O23" s="25" t="inlineStr">
        <is>
          <t>2029-02-01</t>
        </is>
      </c>
      <c r="P23" s="37" t="s">
        <v>75</v>
      </c>
    </row>
    <row r="24" s="8" customFormat="true" ht="40" hidden="false" customHeight="true" outlineLevel="0" collapsed="false">
      <c r="A24" s="20" t="n">
        <v>17</v>
      </c>
      <c r="B24" s="20" t="str">
        <f aca="false">IF(C24&lt;&gt;"",$O$3,"")</f>
        <v>20260917</v>
      </c>
      <c r="C24" s="27" t="s">
        <v>90</v>
      </c>
      <c r="D24" s="22" t="s">
        <v>91</v>
      </c>
      <c r="E24" s="22"/>
      <c r="F24" s="20" t="n">
        <v>12</v>
      </c>
      <c r="G24" s="20" t="s">
        <v>40</v>
      </c>
      <c r="H24" s="20" t="n">
        <v>12</v>
      </c>
      <c r="I24" s="20"/>
      <c r="J24" s="20"/>
      <c r="K24" s="20"/>
      <c r="L24" s="20" t="n">
        <v>0.21</v>
      </c>
      <c r="M24" s="23" t="s">
        <v>92</v>
      </c>
      <c r="N24" s="24" t="str">
        <f aca="false">M24&amp;P24</f>
        <v>2702/115-260909-108C</v>
      </c>
      <c r="O24" s="25" t="inlineStr">
        <is>
          <t>2029-04-01</t>
        </is>
      </c>
      <c r="P24" s="26" t="s">
        <v>75</v>
      </c>
    </row>
    <row r="25" s="8" customFormat="true" ht="40" hidden="false" customHeight="true" outlineLevel="0" collapsed="false">
      <c r="A25" s="20" t="n">
        <v>18</v>
      </c>
      <c r="B25" s="20" t="str">
        <f aca="false">IF(C25&lt;&gt;"",$O$3,"")</f>
        <v>20260917</v>
      </c>
      <c r="C25" s="27" t="s">
        <v>93</v>
      </c>
      <c r="D25" s="22" t="s">
        <v>94</v>
      </c>
      <c r="E25" s="22"/>
      <c r="F25" s="20" t="n">
        <v>1700</v>
      </c>
      <c r="G25" s="20" t="n">
        <v>84</v>
      </c>
      <c r="H25" s="20" t="n">
        <v>20</v>
      </c>
      <c r="I25" s="20"/>
      <c r="J25" s="20"/>
      <c r="K25" s="20"/>
      <c r="L25" s="20" t="n">
        <v>0.14</v>
      </c>
      <c r="M25" s="23" t="s">
        <v>95</v>
      </c>
      <c r="N25" s="24" t="str">
        <f aca="false">M25&amp;P25</f>
        <v>6055NG/115-260909-108C</v>
      </c>
      <c r="O25" s="25" t="n">
        <v>20280611</v>
      </c>
      <c r="P25" s="26" t="s">
        <v>75</v>
      </c>
    </row>
    <row r="26" s="8" customFormat="true" ht="40" hidden="false" customHeight="true" outlineLevel="0" collapsed="false">
      <c r="A26" s="20"/>
      <c r="B26" s="20" t="str">
        <f aca="false">IF(C26&lt;&gt;"",$O$3,"")</f>
        <v>20260917</v>
      </c>
      <c r="C26" s="27" t="s">
        <v>93</v>
      </c>
      <c r="D26" s="22" t="s">
        <v>94</v>
      </c>
      <c r="E26" s="22"/>
      <c r="F26" s="20"/>
      <c r="G26" s="20"/>
      <c r="H26" s="20" t="n">
        <v>672</v>
      </c>
      <c r="I26" s="20"/>
      <c r="J26" s="20"/>
      <c r="K26" s="20"/>
      <c r="L26" s="20"/>
      <c r="M26" s="23" t="s">
        <v>96</v>
      </c>
      <c r="N26" s="24" t="str">
        <f aca="false">M26&amp;P26</f>
        <v>6110SG/115-260909-108C</v>
      </c>
      <c r="O26" s="25" t="n">
        <v>20280625</v>
      </c>
      <c r="P26" s="26" t="s">
        <v>75</v>
      </c>
    </row>
    <row r="27" s="8" customFormat="true" ht="40" hidden="false" customHeight="true" outlineLevel="0" collapsed="false">
      <c r="A27" s="20"/>
      <c r="B27" s="20" t="str">
        <f aca="false">IF(C27&lt;&gt;"",$O$3,"")</f>
        <v>20260917</v>
      </c>
      <c r="C27" s="27" t="s">
        <v>93</v>
      </c>
      <c r="D27" s="22" t="s">
        <v>94</v>
      </c>
      <c r="E27" s="22"/>
      <c r="F27" s="20"/>
      <c r="G27" s="20"/>
      <c r="H27" s="20" t="n">
        <v>1008</v>
      </c>
      <c r="I27" s="20"/>
      <c r="J27" s="20"/>
      <c r="K27" s="20"/>
      <c r="L27" s="20"/>
      <c r="M27" s="23" t="s">
        <v>97</v>
      </c>
      <c r="N27" s="24" t="str">
        <f aca="false">M27&amp;P27</f>
        <v>6056NG/115-260909-108C</v>
      </c>
      <c r="O27" s="25" t="n">
        <v>20270923</v>
      </c>
      <c r="P27" s="26" t="s">
        <v>75</v>
      </c>
    </row>
    <row r="28" s="8" customFormat="true" ht="40" hidden="false" customHeight="true" outlineLevel="0" collapsed="false">
      <c r="A28" s="20" t="n">
        <v>19</v>
      </c>
      <c r="B28" s="20" t="str">
        <f aca="false">IF(C28&lt;&gt;"",$O$3,"")</f>
        <v>20260917</v>
      </c>
      <c r="C28" s="27" t="s">
        <v>98</v>
      </c>
      <c r="D28" s="22" t="s">
        <v>99</v>
      </c>
      <c r="E28" s="22"/>
      <c r="F28" s="20" t="n">
        <v>101</v>
      </c>
      <c r="G28" s="20" t="n">
        <v>18</v>
      </c>
      <c r="H28" s="20" t="n">
        <v>100</v>
      </c>
      <c r="I28" s="20" t="n">
        <v>1</v>
      </c>
      <c r="J28" s="20"/>
      <c r="K28" s="20"/>
      <c r="L28" s="20" t="n">
        <v>0.47</v>
      </c>
      <c r="M28" s="23" t="s">
        <v>100</v>
      </c>
      <c r="N28" s="24" t="str">
        <f aca="false">M28&amp;P28</f>
        <v>40A101/115-260909-110C</v>
      </c>
      <c r="O28" s="25" t="inlineStr">
        <is>
          <t>2028-12-31</t>
        </is>
      </c>
      <c r="P28" s="26" t="s">
        <v>101</v>
      </c>
      <c r="R28" s="29" t="s">
        <v>54</v>
      </c>
    </row>
    <row r="29" s="8" customFormat="true" ht="40" hidden="false" customHeight="true" outlineLevel="0" collapsed="false">
      <c r="A29" s="20" t="n">
        <v>20</v>
      </c>
      <c r="B29" s="20" t="str">
        <f aca="false">IF(C29&lt;&gt;"",$O$3,"")</f>
        <v>20260917</v>
      </c>
      <c r="C29" s="27" t="s">
        <v>102</v>
      </c>
      <c r="D29" s="22" t="s">
        <v>103</v>
      </c>
      <c r="E29" s="22"/>
      <c r="F29" s="20" t="n">
        <v>514</v>
      </c>
      <c r="G29" s="20" t="n">
        <v>42</v>
      </c>
      <c r="H29" s="20" t="n">
        <v>514</v>
      </c>
      <c r="I29" s="20"/>
      <c r="J29" s="20"/>
      <c r="K29" s="20"/>
      <c r="L29" s="20" t="n">
        <v>0.19</v>
      </c>
      <c r="M29" s="23" t="s">
        <v>104</v>
      </c>
      <c r="N29" s="24" t="str">
        <f aca="false">M29&amp;P29</f>
        <v>78A400/115-260909-112C</v>
      </c>
      <c r="O29" s="25" t="inlineStr">
        <is>
          <t>2029-03-31</t>
        </is>
      </c>
      <c r="P29" s="26" t="s">
        <v>105</v>
      </c>
    </row>
    <row r="30" s="8" customFormat="true" ht="40" hidden="false" customHeight="true" outlineLevel="0" collapsed="false">
      <c r="A30" s="20" t="n">
        <v>21</v>
      </c>
      <c r="B30" s="20" t="str">
        <f aca="false">IF(C30&lt;&gt;"",$O$3,"")</f>
        <v>20260917</v>
      </c>
      <c r="C30" s="27" t="s">
        <v>106</v>
      </c>
      <c r="D30" s="22" t="s">
        <v>107</v>
      </c>
      <c r="E30" s="22"/>
      <c r="F30" s="20" t="n">
        <v>100</v>
      </c>
      <c r="G30" s="20" t="n">
        <v>20</v>
      </c>
      <c r="H30" s="20" t="n">
        <v>100</v>
      </c>
      <c r="I30" s="20"/>
      <c r="J30" s="20"/>
      <c r="K30" s="20"/>
      <c r="L30" s="20" t="n">
        <v>0.41</v>
      </c>
      <c r="M30" s="23" t="s">
        <v>108</v>
      </c>
      <c r="N30" s="24" t="str">
        <f aca="false">M30&amp;P30</f>
        <v>6153/115-260909-112C</v>
      </c>
      <c r="O30" s="25" t="inlineStr">
        <is>
          <t>2029-06-02</t>
        </is>
      </c>
      <c r="P30" s="26" t="s">
        <v>105</v>
      </c>
    </row>
    <row r="31" s="8" customFormat="true" ht="40" hidden="false" customHeight="true" outlineLevel="0" collapsed="false">
      <c r="A31" s="20" t="n">
        <v>22</v>
      </c>
      <c r="B31" s="20" t="str">
        <f aca="false">IF(C31&lt;&gt;"",$O$3,"")</f>
        <v>20260917</v>
      </c>
      <c r="C31" s="27" t="s">
        <v>109</v>
      </c>
      <c r="D31" s="22" t="s">
        <v>110</v>
      </c>
      <c r="E31" s="22"/>
      <c r="F31" s="20" t="n">
        <v>200</v>
      </c>
      <c r="G31" s="20" t="n">
        <v>20</v>
      </c>
      <c r="H31" s="20" t="n">
        <v>200</v>
      </c>
      <c r="I31" s="20"/>
      <c r="J31" s="20"/>
      <c r="K31" s="20"/>
      <c r="L31" s="20" t="n">
        <v>0.41</v>
      </c>
      <c r="M31" s="23" t="s">
        <v>108</v>
      </c>
      <c r="N31" s="24" t="str">
        <f aca="false">M31&amp;P31</f>
        <v>6153/115-260909-112C</v>
      </c>
      <c r="O31" s="25" t="inlineStr">
        <is>
          <t>2029-06-02</t>
        </is>
      </c>
      <c r="P31" s="26" t="s">
        <v>105</v>
      </c>
    </row>
    <row r="32" s="8" customFormat="true" ht="40" hidden="false" customHeight="true" outlineLevel="0" collapsed="false">
      <c r="A32" s="20" t="n">
        <v>23</v>
      </c>
      <c r="B32" s="20" t="str">
        <f aca="false">IF(C32&lt;&gt;"",$O$3,"")</f>
        <v>20260917</v>
      </c>
      <c r="C32" s="22" t="s">
        <v>111</v>
      </c>
      <c r="D32" s="22" t="s">
        <v>112</v>
      </c>
      <c r="E32" s="22"/>
      <c r="F32" s="20" t="n">
        <v>566</v>
      </c>
      <c r="G32" s="20" t="n">
        <v>72</v>
      </c>
      <c r="H32" s="20" t="n">
        <v>34</v>
      </c>
      <c r="I32" s="20"/>
      <c r="J32" s="20"/>
      <c r="K32" s="20"/>
      <c r="L32" s="20" t="n">
        <v>0.12</v>
      </c>
      <c r="M32" s="23" t="s">
        <v>81</v>
      </c>
      <c r="N32" s="24" t="str">
        <f aca="false">M32&amp;P32</f>
        <v>A95/115-260909-114C</v>
      </c>
      <c r="O32" s="25" t="inlineStr">
        <is>
          <t>2028-09-01</t>
        </is>
      </c>
      <c r="P32" s="37" t="s">
        <v>113</v>
      </c>
    </row>
    <row r="33" s="8" customFormat="true" ht="40" hidden="false" customHeight="true" outlineLevel="0" collapsed="false">
      <c r="A33" s="20"/>
      <c r="B33" s="20" t="str">
        <f aca="false">IF(C33&lt;&gt;"",$O$3,"")</f>
        <v/>
      </c>
      <c r="C33" s="22"/>
      <c r="D33" s="22"/>
      <c r="E33" s="22"/>
      <c r="F33" s="20"/>
      <c r="G33" s="20"/>
      <c r="H33" s="20" t="n">
        <v>532</v>
      </c>
      <c r="I33" s="20"/>
      <c r="J33" s="20"/>
      <c r="K33" s="20"/>
      <c r="L33" s="20"/>
      <c r="M33" s="23" t="s">
        <v>41</v>
      </c>
      <c r="N33" s="24" t="str">
        <f aca="false">M33&amp;P33</f>
        <v>A26/115-260909-114C</v>
      </c>
      <c r="O33" s="25" t="inlineStr">
        <is>
          <t>2029-02-01</t>
        </is>
      </c>
      <c r="P33" s="37" t="s">
        <v>113</v>
      </c>
    </row>
    <row r="34" s="8" customFormat="true" ht="40" hidden="false" customHeight="true" outlineLevel="0" collapsed="false">
      <c r="A34" s="20" t="n">
        <v>24</v>
      </c>
      <c r="B34" s="20" t="str">
        <f aca="false">IF(C34&lt;&gt;"",$O$3,"")</f>
        <v>20260917</v>
      </c>
      <c r="C34" s="27" t="s">
        <v>114</v>
      </c>
      <c r="D34" s="22" t="s">
        <v>115</v>
      </c>
      <c r="E34" s="22"/>
      <c r="F34" s="20" t="n">
        <v>2000</v>
      </c>
      <c r="G34" s="20" t="n">
        <v>72</v>
      </c>
      <c r="H34" s="20" t="n">
        <v>1986</v>
      </c>
      <c r="I34" s="20" t="n">
        <v>14</v>
      </c>
      <c r="J34" s="20"/>
      <c r="K34" s="20"/>
      <c r="L34" s="20" t="n">
        <v>0.12</v>
      </c>
      <c r="M34" s="23" t="s">
        <v>41</v>
      </c>
      <c r="N34" s="24" t="str">
        <f aca="false">M34&amp;P34</f>
        <v>A26/115-260909-114C</v>
      </c>
      <c r="O34" s="25" t="inlineStr">
        <is>
          <t>2029-02-01</t>
        </is>
      </c>
      <c r="P34" s="26" t="s">
        <v>113</v>
      </c>
      <c r="R34" s="8" t="s">
        <v>116</v>
      </c>
    </row>
    <row r="35" s="6" customFormat="true" ht="40" hidden="false" customHeight="true" outlineLevel="0" collapsed="false">
      <c r="A35" s="20" t="n">
        <v>25</v>
      </c>
      <c r="B35" s="38" t="str">
        <f aca="false">IF(C35&lt;&gt;"",$O$3,"")</f>
        <v>20260917</v>
      </c>
      <c r="C35" s="39" t="s">
        <v>117</v>
      </c>
      <c r="D35" s="39" t="s">
        <v>118</v>
      </c>
      <c r="E35" s="39"/>
      <c r="F35" s="40" t="n">
        <v>1254</v>
      </c>
      <c r="G35" s="39" t="n">
        <v>72</v>
      </c>
      <c r="H35" s="39" t="n">
        <v>1254</v>
      </c>
      <c r="I35" s="39"/>
      <c r="J35" s="39"/>
      <c r="K35" s="39"/>
      <c r="L35" s="39" t="n">
        <v>0.12</v>
      </c>
      <c r="M35" s="39" t="s">
        <v>119</v>
      </c>
      <c r="N35" s="24" t="str">
        <f aca="false">M35&amp;P35</f>
        <v>A36/115-260909-114C</v>
      </c>
      <c r="O35" s="25" t="inlineStr">
        <is>
          <t>2029-03-01</t>
        </is>
      </c>
      <c r="P35" s="26" t="s">
        <v>113</v>
      </c>
    </row>
    <row r="36" s="6" customFormat="true" ht="40" hidden="false" customHeight="true" outlineLevel="0" collapsed="false">
      <c r="A36" s="20" t="n">
        <v>26</v>
      </c>
      <c r="B36" s="38" t="str">
        <f aca="false">IF(C36&lt;&gt;"",$O$3,"")</f>
        <v>20260917</v>
      </c>
      <c r="C36" s="39" t="s">
        <v>120</v>
      </c>
      <c r="D36" s="39" t="s">
        <v>39</v>
      </c>
      <c r="E36" s="39"/>
      <c r="F36" s="40" t="n">
        <v>1730</v>
      </c>
      <c r="G36" s="39" t="n">
        <v>72</v>
      </c>
      <c r="H36" s="39" t="n">
        <f aca="false">1653+1+43</f>
        <v>1697</v>
      </c>
      <c r="I36" s="39" t="n">
        <v>1</v>
      </c>
      <c r="J36" s="39"/>
      <c r="K36" s="39"/>
      <c r="L36" s="39" t="n">
        <v>0.12</v>
      </c>
      <c r="M36" s="39" t="s">
        <v>121</v>
      </c>
      <c r="N36" s="24" t="str">
        <f aca="false">M36&amp;P36</f>
        <v>AB5/115-260909-114C</v>
      </c>
      <c r="O36" s="25" t="inlineStr">
        <is>
          <t>2028-11-01</t>
        </is>
      </c>
      <c r="P36" s="37" t="s">
        <v>113</v>
      </c>
      <c r="R36" s="6" t="s">
        <v>88</v>
      </c>
    </row>
    <row r="37" s="6" customFormat="true" ht="40" hidden="false" customHeight="true" outlineLevel="0" collapsed="false">
      <c r="A37" s="20"/>
      <c r="B37" s="38"/>
      <c r="C37" s="39"/>
      <c r="D37" s="39"/>
      <c r="E37" s="39"/>
      <c r="F37" s="40"/>
      <c r="G37" s="39"/>
      <c r="H37" s="39" t="n">
        <v>32</v>
      </c>
      <c r="I37" s="39"/>
      <c r="J37" s="39"/>
      <c r="K37" s="39"/>
      <c r="L37" s="39"/>
      <c r="M37" s="39" t="s">
        <v>122</v>
      </c>
      <c r="N37" s="24" t="str">
        <f aca="false">M37&amp;P37</f>
        <v>A75/115-260909-114C</v>
      </c>
      <c r="O37" s="25" t="inlineStr">
        <is>
          <t>2028-07-01</t>
        </is>
      </c>
      <c r="P37" s="37" t="s">
        <v>113</v>
      </c>
    </row>
    <row r="38" s="6" customFormat="true" ht="40" hidden="false" customHeight="true" outlineLevel="0" collapsed="false">
      <c r="A38" s="20" t="n">
        <v>27</v>
      </c>
      <c r="B38" s="38" t="str">
        <f aca="false">IF(C38&lt;&gt;"",$O$3,"")</f>
        <v>20260917</v>
      </c>
      <c r="C38" s="39" t="s">
        <v>123</v>
      </c>
      <c r="D38" s="41" t="s">
        <v>124</v>
      </c>
      <c r="E38" s="39"/>
      <c r="F38" s="40" t="n">
        <v>500</v>
      </c>
      <c r="G38" s="39" t="n">
        <v>36</v>
      </c>
      <c r="H38" s="39" t="n">
        <f aca="false">236+1</f>
        <v>237</v>
      </c>
      <c r="I38" s="39"/>
      <c r="J38" s="39"/>
      <c r="K38" s="39"/>
      <c r="L38" s="39" t="n">
        <v>0.29</v>
      </c>
      <c r="M38" s="39" t="s">
        <v>125</v>
      </c>
      <c r="N38" s="24" t="str">
        <f aca="false">M38&amp;P38</f>
        <v>6055R5/115-260909-114C</v>
      </c>
      <c r="O38" s="25" t="inlineStr">
        <is>
          <t>2029-02-24</t>
        </is>
      </c>
      <c r="P38" s="37" t="s">
        <v>113</v>
      </c>
      <c r="Q38" s="1" t="s">
        <v>126</v>
      </c>
    </row>
    <row r="39" s="6" customFormat="true" ht="40" hidden="false" customHeight="true" outlineLevel="0" collapsed="false">
      <c r="A39" s="20"/>
      <c r="B39" s="38"/>
      <c r="C39" s="39"/>
      <c r="D39" s="41"/>
      <c r="E39" s="39"/>
      <c r="F39" s="40"/>
      <c r="G39" s="39"/>
      <c r="H39" s="39" t="n">
        <f aca="false">262+1</f>
        <v>263</v>
      </c>
      <c r="I39" s="39"/>
      <c r="J39" s="39"/>
      <c r="K39" s="39"/>
      <c r="L39" s="39"/>
      <c r="M39" s="39" t="s">
        <v>127</v>
      </c>
      <c r="N39" s="24" t="str">
        <f aca="false">M39&amp;P39</f>
        <v>6050P5/115-260909-114C</v>
      </c>
      <c r="O39" s="25" t="inlineStr">
        <is>
          <t>2029-02-19</t>
        </is>
      </c>
      <c r="P39" s="37" t="s">
        <v>113</v>
      </c>
      <c r="Q39" s="1"/>
    </row>
    <row r="40" s="6" customFormat="true" ht="40" hidden="false" customHeight="true" outlineLevel="0" collapsed="false">
      <c r="A40" s="20" t="n">
        <v>28</v>
      </c>
      <c r="B40" s="38" t="str">
        <f aca="false">IF(C40&lt;&gt;"",$O$3,"")</f>
        <v>20260917</v>
      </c>
      <c r="C40" s="39" t="s">
        <v>128</v>
      </c>
      <c r="D40" s="41" t="s">
        <v>129</v>
      </c>
      <c r="E40" s="39"/>
      <c r="F40" s="40" t="n">
        <v>500</v>
      </c>
      <c r="G40" s="39" t="n">
        <v>36</v>
      </c>
      <c r="H40" s="39" t="n">
        <f aca="false">15+1</f>
        <v>16</v>
      </c>
      <c r="I40" s="39"/>
      <c r="J40" s="39"/>
      <c r="K40" s="39"/>
      <c r="L40" s="39" t="n">
        <v>0.37</v>
      </c>
      <c r="M40" s="39" t="s">
        <v>130</v>
      </c>
      <c r="N40" s="24" t="str">
        <f aca="false">M40&amp;P40</f>
        <v>6037R5/115-260909-114C</v>
      </c>
      <c r="O40" s="42" t="inlineStr">
        <is>
          <t>2029-02-06</t>
        </is>
      </c>
      <c r="P40" s="37" t="s">
        <v>113</v>
      </c>
      <c r="Q40" s="1" t="s">
        <v>126</v>
      </c>
    </row>
    <row r="41" s="6" customFormat="true" ht="40" hidden="false" customHeight="true" outlineLevel="0" collapsed="false">
      <c r="A41" s="20"/>
      <c r="B41" s="38"/>
      <c r="C41" s="39"/>
      <c r="D41" s="41"/>
      <c r="E41" s="39"/>
      <c r="F41" s="40"/>
      <c r="G41" s="39"/>
      <c r="H41" s="39" t="n">
        <f aca="false">483+1</f>
        <v>484</v>
      </c>
      <c r="I41" s="39"/>
      <c r="J41" s="39"/>
      <c r="K41" s="39"/>
      <c r="L41" s="39"/>
      <c r="M41" s="39" t="s">
        <v>131</v>
      </c>
      <c r="N41" s="24" t="str">
        <f aca="false">M41&amp;P41</f>
        <v>6036N5/115-260909-114C</v>
      </c>
      <c r="O41" s="25" t="inlineStr">
        <is>
          <t>2029-02-05</t>
        </is>
      </c>
      <c r="P41" s="37" t="s">
        <v>113</v>
      </c>
      <c r="Q41" s="1"/>
    </row>
    <row r="42" s="6" customFormat="true" ht="40" hidden="false" customHeight="true" outlineLevel="0" collapsed="false">
      <c r="A42" s="20" t="n">
        <v>29</v>
      </c>
      <c r="B42" s="38" t="str">
        <f aca="false">IF(C42&lt;&gt;"",$O$3,"")</f>
        <v>20260917</v>
      </c>
      <c r="C42" s="39" t="s">
        <v>132</v>
      </c>
      <c r="D42" s="39" t="s">
        <v>133</v>
      </c>
      <c r="E42" s="39"/>
      <c r="F42" s="40" t="n">
        <v>805</v>
      </c>
      <c r="G42" s="39" t="n">
        <v>35</v>
      </c>
      <c r="H42" s="39" t="n">
        <v>412</v>
      </c>
      <c r="I42" s="39" t="n">
        <v>1</v>
      </c>
      <c r="J42" s="39"/>
      <c r="K42" s="39"/>
      <c r="L42" s="39" t="n">
        <v>0.22</v>
      </c>
      <c r="M42" s="39" t="s">
        <v>134</v>
      </c>
      <c r="N42" s="24" t="str">
        <f aca="false">M42&amp;P42</f>
        <v>5F01/115-260909-114C</v>
      </c>
      <c r="O42" s="25" t="inlineStr">
        <is>
          <t>2028-06-01</t>
        </is>
      </c>
      <c r="P42" s="37" t="s">
        <v>113</v>
      </c>
      <c r="R42" s="28" t="s">
        <v>46</v>
      </c>
      <c r="AC42" s="6" t="n">
        <v>4</v>
      </c>
    </row>
    <row r="43" s="6" customFormat="true" ht="40" hidden="false" customHeight="true" outlineLevel="0" collapsed="false">
      <c r="A43" s="20"/>
      <c r="B43" s="38"/>
      <c r="C43" s="39"/>
      <c r="D43" s="39"/>
      <c r="E43" s="39"/>
      <c r="F43" s="40"/>
      <c r="G43" s="39"/>
      <c r="H43" s="39"/>
      <c r="I43" s="39" t="n">
        <v>1</v>
      </c>
      <c r="J43" s="39"/>
      <c r="K43" s="39"/>
      <c r="L43" s="39"/>
      <c r="M43" s="39" t="s">
        <v>135</v>
      </c>
      <c r="N43" s="24" t="str">
        <f aca="false">M43&amp;P43</f>
        <v>5F05/115-260909-114C</v>
      </c>
      <c r="O43" s="25" t="inlineStr">
        <is>
          <t>2028-06-05</t>
        </is>
      </c>
      <c r="P43" s="37" t="s">
        <v>113</v>
      </c>
      <c r="R43" s="29" t="s">
        <v>54</v>
      </c>
    </row>
    <row r="44" s="6" customFormat="true" ht="40" hidden="false" customHeight="true" outlineLevel="0" collapsed="false">
      <c r="A44" s="20"/>
      <c r="B44" s="38"/>
      <c r="C44" s="39"/>
      <c r="D44" s="39"/>
      <c r="E44" s="39"/>
      <c r="F44" s="40"/>
      <c r="G44" s="39"/>
      <c r="H44" s="39" t="n">
        <v>390</v>
      </c>
      <c r="I44" s="39" t="n">
        <v>1</v>
      </c>
      <c r="J44" s="39"/>
      <c r="K44" s="39"/>
      <c r="L44" s="39"/>
      <c r="M44" s="39" t="s">
        <v>136</v>
      </c>
      <c r="N44" s="24" t="str">
        <f aca="false">M44&amp;P44</f>
        <v>5F02/115-260909-114C</v>
      </c>
      <c r="O44" s="25" t="inlineStr">
        <is>
          <t>2028-06-01</t>
        </is>
      </c>
      <c r="P44" s="37" t="s">
        <v>113</v>
      </c>
      <c r="R44" s="29" t="s">
        <v>54</v>
      </c>
    </row>
    <row r="45" s="6" customFormat="true" ht="40" hidden="false" customHeight="true" outlineLevel="0" collapsed="false">
      <c r="A45" s="20" t="n">
        <v>30</v>
      </c>
      <c r="B45" s="38" t="str">
        <f aca="false">IF(C45&lt;&gt;"",$O$3,"")</f>
        <v>20260917</v>
      </c>
      <c r="C45" s="39" t="s">
        <v>137</v>
      </c>
      <c r="D45" s="39" t="s">
        <v>138</v>
      </c>
      <c r="E45" s="39"/>
      <c r="F45" s="40" t="n">
        <v>8</v>
      </c>
      <c r="G45" s="39" t="s">
        <v>40</v>
      </c>
      <c r="H45" s="39" t="n">
        <v>8</v>
      </c>
      <c r="I45" s="39"/>
      <c r="J45" s="39"/>
      <c r="K45" s="39"/>
      <c r="L45" s="39" t="n">
        <v>0.08</v>
      </c>
      <c r="M45" s="39" t="s">
        <v>139</v>
      </c>
      <c r="N45" s="24" t="str">
        <f aca="false">M45&amp;P45</f>
        <v>CSZ90M/115-260909-116C</v>
      </c>
      <c r="O45" s="25" t="n">
        <v>20281101</v>
      </c>
      <c r="P45" s="26" t="s">
        <v>140</v>
      </c>
    </row>
    <row r="46" s="6" customFormat="true" ht="40" hidden="false" customHeight="true" outlineLevel="0" collapsed="false">
      <c r="A46" s="20" t="n">
        <v>31</v>
      </c>
      <c r="B46" s="43" t="str">
        <f aca="false">IF(C46&lt;&gt;"",$O$3,"")</f>
        <v>20260917</v>
      </c>
      <c r="C46" s="44" t="s">
        <v>141</v>
      </c>
      <c r="D46" s="39" t="s">
        <v>142</v>
      </c>
      <c r="E46" s="39"/>
      <c r="F46" s="40" t="n">
        <v>8</v>
      </c>
      <c r="G46" s="39" t="s">
        <v>40</v>
      </c>
      <c r="H46" s="39" t="n">
        <v>5</v>
      </c>
      <c r="I46" s="39"/>
      <c r="J46" s="39"/>
      <c r="K46" s="39"/>
      <c r="L46" s="39" t="n">
        <v>0.58</v>
      </c>
      <c r="M46" s="39" t="s">
        <v>143</v>
      </c>
      <c r="N46" s="24" t="str">
        <f aca="false">M46&amp;P46</f>
        <v>CRZ94M/115-260909-116C</v>
      </c>
      <c r="O46" s="25" t="n">
        <v>20280801</v>
      </c>
      <c r="P46" s="26" t="s">
        <v>140</v>
      </c>
    </row>
    <row r="47" s="6" customFormat="true" ht="40" hidden="false" customHeight="true" outlineLevel="0" collapsed="false">
      <c r="A47" s="20"/>
      <c r="B47" s="43" t="str">
        <f aca="false">IF(C47&lt;&gt;"",$O$3,"")</f>
        <v>20260917</v>
      </c>
      <c r="C47" s="44" t="s">
        <v>141</v>
      </c>
      <c r="D47" s="39" t="s">
        <v>144</v>
      </c>
      <c r="E47" s="39"/>
      <c r="F47" s="40"/>
      <c r="G47" s="39"/>
      <c r="H47" s="39" t="n">
        <v>3</v>
      </c>
      <c r="I47" s="39"/>
      <c r="J47" s="39"/>
      <c r="K47" s="39"/>
      <c r="L47" s="39"/>
      <c r="M47" s="39" t="s">
        <v>100</v>
      </c>
      <c r="N47" s="24" t="str">
        <f aca="false">M47&amp;P47</f>
        <v>40A101/115-260909-116C</v>
      </c>
      <c r="O47" s="25" t="n">
        <v>20280910</v>
      </c>
      <c r="P47" s="26" t="s">
        <v>140</v>
      </c>
    </row>
    <row r="48" s="6" customFormat="true" ht="40" hidden="false" customHeight="true" outlineLevel="0" collapsed="false">
      <c r="A48" s="20" t="n">
        <v>32</v>
      </c>
      <c r="B48" s="38" t="str">
        <f aca="false">IF(C48&lt;&gt;"",$O$3,"")</f>
        <v>20260917</v>
      </c>
      <c r="C48" s="39" t="s">
        <v>137</v>
      </c>
      <c r="D48" s="39" t="s">
        <v>145</v>
      </c>
      <c r="E48" s="39"/>
      <c r="F48" s="40" t="n">
        <v>37</v>
      </c>
      <c r="G48" s="39" t="n">
        <v>24</v>
      </c>
      <c r="H48" s="39" t="n">
        <v>37</v>
      </c>
      <c r="I48" s="39"/>
      <c r="J48" s="39"/>
      <c r="K48" s="39"/>
      <c r="L48" s="39" t="n">
        <v>0.08</v>
      </c>
      <c r="M48" s="39" t="s">
        <v>146</v>
      </c>
      <c r="N48" s="24" t="str">
        <f aca="false">M48&amp;P48</f>
        <v>40ZO1A/115-260909-116C</v>
      </c>
      <c r="O48" s="25" t="n">
        <v>20290201</v>
      </c>
      <c r="P48" s="26" t="s">
        <v>140</v>
      </c>
    </row>
    <row r="49" customFormat="false" ht="40" hidden="false" customHeight="true" outlineLevel="0" collapsed="false">
      <c r="A49" s="20" t="n">
        <v>33</v>
      </c>
      <c r="B49" s="38" t="str">
        <f aca="false">IF(C49&lt;&gt;"",$O$3,"")</f>
        <v>20260917</v>
      </c>
      <c r="C49" s="39" t="s">
        <v>147</v>
      </c>
      <c r="D49" s="39" t="s">
        <v>144</v>
      </c>
      <c r="E49" s="39"/>
      <c r="F49" s="40" t="n">
        <v>100</v>
      </c>
      <c r="G49" s="39" t="n">
        <v>12</v>
      </c>
      <c r="H49" s="39" t="n">
        <v>1</v>
      </c>
      <c r="I49" s="39"/>
      <c r="J49" s="39"/>
      <c r="K49" s="39"/>
      <c r="L49" s="39" t="n">
        <v>0.57</v>
      </c>
      <c r="M49" s="39" t="s">
        <v>148</v>
      </c>
      <c r="N49" s="24" t="str">
        <f aca="false">M49&amp;P49</f>
        <v>40A102/115-260909-116C</v>
      </c>
      <c r="O49" s="25" t="n">
        <v>20290301</v>
      </c>
      <c r="P49" s="37" t="s">
        <v>140</v>
      </c>
    </row>
    <row r="50" customFormat="false" ht="40" hidden="false" customHeight="true" outlineLevel="0" collapsed="false">
      <c r="A50" s="20"/>
      <c r="B50" s="38"/>
      <c r="C50" s="39"/>
      <c r="D50" s="39"/>
      <c r="E50" s="39"/>
      <c r="F50" s="40"/>
      <c r="G50" s="39"/>
      <c r="H50" s="39" t="n">
        <v>99</v>
      </c>
      <c r="I50" s="39"/>
      <c r="J50" s="39"/>
      <c r="L50" s="39"/>
      <c r="M50" s="39" t="s">
        <v>100</v>
      </c>
      <c r="N50" s="24" t="str">
        <f aca="false">M50&amp;P50</f>
        <v>40A101/115-260909-116C</v>
      </c>
      <c r="O50" s="25" t="n">
        <v>20281201</v>
      </c>
      <c r="P50" s="37" t="s">
        <v>140</v>
      </c>
    </row>
    <row r="51" customFormat="false" ht="40" hidden="false" customHeight="true" outlineLevel="0" collapsed="false">
      <c r="A51" s="20" t="n">
        <v>34</v>
      </c>
      <c r="B51" s="38" t="str">
        <f aca="false">IF(C51&lt;&gt;"",$O$3,"")</f>
        <v>20260917</v>
      </c>
      <c r="C51" s="39" t="s">
        <v>149</v>
      </c>
      <c r="D51" s="41" t="s">
        <v>150</v>
      </c>
      <c r="E51" s="39"/>
      <c r="F51" s="40" t="n">
        <v>428</v>
      </c>
      <c r="G51" s="39" t="n">
        <v>175</v>
      </c>
      <c r="H51" s="39" t="n">
        <v>427</v>
      </c>
      <c r="I51" s="39" t="n">
        <v>1</v>
      </c>
      <c r="J51" s="39"/>
      <c r="K51" s="39"/>
      <c r="L51" s="39" t="n">
        <v>0.1</v>
      </c>
      <c r="M51" s="39" t="s">
        <v>151</v>
      </c>
      <c r="N51" s="24" t="str">
        <f aca="false">M51&amp;P51</f>
        <v>40ZD02/115-260909-118C</v>
      </c>
      <c r="O51" s="25" t="inlineStr">
        <is>
          <t>2028-12-01</t>
        </is>
      </c>
      <c r="P51" s="26" t="s">
        <v>152</v>
      </c>
      <c r="Q51" s="6" t="s">
        <v>153</v>
      </c>
      <c r="R51" s="6" t="s">
        <v>46</v>
      </c>
    </row>
    <row r="52" customFormat="false" ht="40" hidden="false" customHeight="true" outlineLevel="0" collapsed="false">
      <c r="A52" s="20" t="n">
        <v>35</v>
      </c>
      <c r="B52" s="38" t="str">
        <f aca="false">IF(C52&lt;&gt;"",$O$3,"")</f>
        <v>20260917</v>
      </c>
      <c r="C52" s="39" t="s">
        <v>154</v>
      </c>
      <c r="D52" s="39" t="s">
        <v>155</v>
      </c>
      <c r="E52" s="39"/>
      <c r="F52" s="40" t="n">
        <v>9</v>
      </c>
      <c r="G52" s="39" t="s">
        <v>40</v>
      </c>
      <c r="H52" s="39" t="n">
        <v>9</v>
      </c>
      <c r="I52" s="39"/>
      <c r="J52" s="39"/>
      <c r="K52" s="39"/>
      <c r="L52" s="39" t="n">
        <v>0.18</v>
      </c>
      <c r="M52" s="39" t="s">
        <v>156</v>
      </c>
      <c r="N52" s="24" t="str">
        <f aca="false">M52&amp;P52</f>
        <v>78ZN01/115-260909-120C</v>
      </c>
      <c r="O52" s="25" t="inlineStr">
        <is>
          <t>2028-11-01</t>
        </is>
      </c>
      <c r="P52" s="26" t="s">
        <v>157</v>
      </c>
    </row>
    <row r="53" customFormat="false" ht="40" hidden="false" customHeight="true" outlineLevel="0" collapsed="false">
      <c r="A53" s="20" t="n">
        <v>36</v>
      </c>
      <c r="B53" s="38" t="str">
        <f aca="false">IF(C53&lt;&gt;"",$O$3,"")</f>
        <v>20260917</v>
      </c>
      <c r="C53" s="39" t="s">
        <v>158</v>
      </c>
      <c r="D53" s="39" t="s">
        <v>159</v>
      </c>
      <c r="E53" s="39"/>
      <c r="F53" s="40" t="n">
        <v>56</v>
      </c>
      <c r="G53" s="39" t="n">
        <v>56</v>
      </c>
      <c r="H53" s="39" t="n">
        <v>56</v>
      </c>
      <c r="I53" s="39"/>
      <c r="J53" s="39"/>
      <c r="K53" s="39"/>
      <c r="L53" s="39" t="n">
        <v>0.13</v>
      </c>
      <c r="M53" s="39" t="s">
        <v>160</v>
      </c>
      <c r="N53" s="24" t="str">
        <f aca="false">M53&amp;P53</f>
        <v>40A203/115-260909-120C</v>
      </c>
      <c r="O53" s="25" t="inlineStr">
        <is>
          <t>2029-01-31</t>
        </is>
      </c>
      <c r="P53" s="26" t="s">
        <v>157</v>
      </c>
    </row>
    <row r="54" customFormat="false" ht="40" hidden="false" customHeight="true" outlineLevel="0" collapsed="false">
      <c r="A54" s="20" t="n">
        <v>37</v>
      </c>
      <c r="B54" s="38" t="str">
        <f aca="false">IF(C54&lt;&gt;"",$O$3,"")</f>
        <v>20260917</v>
      </c>
      <c r="C54" s="39" t="s">
        <v>149</v>
      </c>
      <c r="D54" s="41" t="s">
        <v>150</v>
      </c>
      <c r="E54" s="39"/>
      <c r="F54" s="40" t="n">
        <f aca="false">472+300</f>
        <v>772</v>
      </c>
      <c r="G54" s="39" t="n">
        <v>175</v>
      </c>
      <c r="H54" s="39" t="n">
        <v>106</v>
      </c>
      <c r="I54" s="39"/>
      <c r="J54" s="39"/>
      <c r="K54" s="39"/>
      <c r="L54" s="39" t="n">
        <v>0.1</v>
      </c>
      <c r="M54" s="39" t="s">
        <v>151</v>
      </c>
      <c r="N54" s="24" t="str">
        <f aca="false">M54&amp;P54</f>
        <v>40ZD02/115-260909-120C</v>
      </c>
      <c r="O54" s="25" t="inlineStr">
        <is>
          <t>2028-12-01</t>
        </is>
      </c>
      <c r="P54" s="37" t="s">
        <v>157</v>
      </c>
      <c r="Q54" s="1" t="s">
        <v>153</v>
      </c>
    </row>
    <row r="55" customFormat="false" ht="40" hidden="false" customHeight="true" outlineLevel="0" collapsed="false">
      <c r="A55" s="20"/>
      <c r="B55" s="38"/>
      <c r="C55" s="39"/>
      <c r="D55" s="41"/>
      <c r="E55" s="39"/>
      <c r="F55" s="40"/>
      <c r="G55" s="39"/>
      <c r="H55" s="39" t="n">
        <v>382</v>
      </c>
      <c r="I55" s="39"/>
      <c r="J55" s="39"/>
      <c r="K55" s="39"/>
      <c r="L55" s="39"/>
      <c r="M55" s="39" t="s">
        <v>161</v>
      </c>
      <c r="N55" s="24" t="str">
        <f aca="false">M55&amp;P55</f>
        <v>40ZN01/115-260909-120C</v>
      </c>
      <c r="O55" s="25" t="inlineStr">
        <is>
          <t>2028-11-01</t>
        </is>
      </c>
      <c r="P55" s="37" t="s">
        <v>157</v>
      </c>
      <c r="Q55" s="1"/>
    </row>
    <row r="56" customFormat="false" ht="40" hidden="false" customHeight="true" outlineLevel="0" collapsed="false">
      <c r="A56" s="20"/>
      <c r="B56" s="38"/>
      <c r="C56" s="39"/>
      <c r="D56" s="41"/>
      <c r="E56" s="39"/>
      <c r="F56" s="40"/>
      <c r="G56" s="39"/>
      <c r="H56" s="39" t="n">
        <v>284</v>
      </c>
      <c r="I56" s="39"/>
      <c r="J56" s="39"/>
      <c r="K56" s="39"/>
      <c r="L56" s="39"/>
      <c r="M56" s="39" t="s">
        <v>162</v>
      </c>
      <c r="N56" s="24" t="str">
        <f aca="false">M56&amp;P56</f>
        <v>40A200/115-260909-120C</v>
      </c>
      <c r="O56" s="25" t="s">
        <v>163</v>
      </c>
      <c r="P56" s="37" t="s">
        <v>157</v>
      </c>
      <c r="Q56" s="1"/>
    </row>
    <row r="57" customFormat="false" ht="40" hidden="false" customHeight="true" outlineLevel="0" collapsed="false">
      <c r="A57" s="20" t="n">
        <v>38</v>
      </c>
      <c r="B57" s="38" t="str">
        <f aca="false">IF(C57&lt;&gt;"",$O$3,"")</f>
        <v>20260917</v>
      </c>
      <c r="C57" s="39" t="s">
        <v>164</v>
      </c>
      <c r="D57" s="39" t="s">
        <v>165</v>
      </c>
      <c r="E57" s="39"/>
      <c r="F57" s="40" t="n">
        <v>36</v>
      </c>
      <c r="G57" s="39" t="s">
        <v>40</v>
      </c>
      <c r="H57" s="39" t="n">
        <v>11</v>
      </c>
      <c r="I57" s="39"/>
      <c r="J57" s="39"/>
      <c r="K57" s="39"/>
      <c r="L57" s="39" t="n">
        <v>0.21</v>
      </c>
      <c r="M57" s="39" t="s">
        <v>166</v>
      </c>
      <c r="N57" s="24" t="str">
        <f aca="false">M57&amp;P57</f>
        <v>78ZDNK/115-260909-120C</v>
      </c>
      <c r="O57" s="25" t="s">
        <v>167</v>
      </c>
      <c r="P57" s="37" t="s">
        <v>157</v>
      </c>
    </row>
    <row r="58" customFormat="false" ht="40" hidden="false" customHeight="true" outlineLevel="0" collapsed="false">
      <c r="A58" s="20"/>
      <c r="B58" s="38"/>
      <c r="C58" s="39"/>
      <c r="D58" s="39"/>
      <c r="E58" s="39"/>
      <c r="F58" s="40"/>
      <c r="G58" s="39"/>
      <c r="H58" s="39" t="n">
        <v>25</v>
      </c>
      <c r="I58" s="39"/>
      <c r="J58" s="39"/>
      <c r="K58" s="39"/>
      <c r="L58" s="39"/>
      <c r="M58" s="39" t="s">
        <v>168</v>
      </c>
      <c r="N58" s="24" t="str">
        <f aca="false">M58&amp;P58</f>
        <v>78ZD0Z/115-260909-120C</v>
      </c>
      <c r="O58" s="25" t="s">
        <v>169</v>
      </c>
      <c r="P58" s="37" t="s">
        <v>157</v>
      </c>
    </row>
    <row r="59" customFormat="false" ht="40" hidden="false" customHeight="true" outlineLevel="0" collapsed="false">
      <c r="A59" s="20" t="n">
        <v>39</v>
      </c>
      <c r="B59" s="38" t="str">
        <f aca="false">IF(C59&lt;&gt;"",$O$3,"")</f>
        <v>20260917</v>
      </c>
      <c r="C59" s="39" t="s">
        <v>170</v>
      </c>
      <c r="D59" s="39" t="s">
        <v>171</v>
      </c>
      <c r="E59" s="39"/>
      <c r="F59" s="40" t="n">
        <v>300</v>
      </c>
      <c r="G59" s="39" t="n">
        <v>28</v>
      </c>
      <c r="H59" s="39" t="n">
        <v>30</v>
      </c>
      <c r="I59" s="39" t="n">
        <v>1</v>
      </c>
      <c r="J59" s="39"/>
      <c r="K59" s="39"/>
      <c r="L59" s="39" t="n">
        <v>0.38</v>
      </c>
      <c r="M59" s="39" t="s">
        <v>172</v>
      </c>
      <c r="N59" s="24" t="str">
        <f aca="false">M59&amp;P59</f>
        <v>6E01/115-260909-122C</v>
      </c>
      <c r="O59" s="25" t="inlineStr">
        <is>
          <t>2029-05-01</t>
        </is>
      </c>
      <c r="P59" s="37" t="s">
        <v>173</v>
      </c>
      <c r="R59" s="6" t="s">
        <v>46</v>
      </c>
    </row>
    <row r="60" customFormat="false" ht="40" hidden="false" customHeight="true" outlineLevel="0" collapsed="false">
      <c r="A60" s="20"/>
      <c r="B60" s="38"/>
      <c r="C60" s="39"/>
      <c r="D60" s="39"/>
      <c r="E60" s="39"/>
      <c r="F60" s="40"/>
      <c r="G60" s="39"/>
      <c r="H60" s="39" t="n">
        <v>261</v>
      </c>
      <c r="I60" s="39" t="n">
        <v>1</v>
      </c>
      <c r="J60" s="39"/>
      <c r="K60" s="39"/>
      <c r="L60" s="39"/>
      <c r="M60" s="39" t="s">
        <v>174</v>
      </c>
      <c r="N60" s="24" t="str">
        <f aca="false">M60&amp;P60</f>
        <v>6A01/115-260909-122C</v>
      </c>
      <c r="O60" s="25" t="inlineStr">
        <is>
          <t>2029-01-01</t>
        </is>
      </c>
      <c r="P60" s="37" t="s">
        <v>173</v>
      </c>
      <c r="R60" s="29" t="s">
        <v>54</v>
      </c>
    </row>
    <row r="61" customFormat="false" ht="40" hidden="false" customHeight="true" outlineLevel="0" collapsed="false">
      <c r="A61" s="20"/>
      <c r="B61" s="38"/>
      <c r="C61" s="39"/>
      <c r="D61" s="39"/>
      <c r="E61" s="39"/>
      <c r="F61" s="40"/>
      <c r="G61" s="39"/>
      <c r="H61" s="39" t="n">
        <v>6</v>
      </c>
      <c r="I61" s="39" t="n">
        <v>1</v>
      </c>
      <c r="J61" s="39"/>
      <c r="K61" s="39"/>
      <c r="L61" s="39"/>
      <c r="M61" s="39" t="s">
        <v>175</v>
      </c>
      <c r="N61" s="24" t="str">
        <f aca="false">M61&amp;P61</f>
        <v>6A02/115-260909-122C</v>
      </c>
      <c r="O61" s="25" t="inlineStr">
        <is>
          <t>2029-01-01</t>
        </is>
      </c>
      <c r="P61" s="37" t="s">
        <v>173</v>
      </c>
      <c r="R61" s="29" t="s">
        <v>54</v>
      </c>
    </row>
    <row r="62" customFormat="false" ht="40" hidden="false" customHeight="true" outlineLevel="0" collapsed="false">
      <c r="A62" s="20" t="n">
        <v>40</v>
      </c>
      <c r="B62" s="38" t="str">
        <f aca="false">IF(C62&lt;&gt;"",$O$3,"")</f>
        <v>20260917</v>
      </c>
      <c r="C62" s="39" t="s">
        <v>176</v>
      </c>
      <c r="D62" s="39" t="s">
        <v>177</v>
      </c>
      <c r="E62" s="39"/>
      <c r="F62" s="40" t="n">
        <v>114</v>
      </c>
      <c r="G62" s="39" t="s">
        <v>40</v>
      </c>
      <c r="H62" s="39" t="n">
        <v>89</v>
      </c>
      <c r="I62" s="39" t="n">
        <v>1</v>
      </c>
      <c r="J62" s="39"/>
      <c r="K62" s="39"/>
      <c r="L62" s="39" t="n">
        <v>0.18</v>
      </c>
      <c r="M62" s="39" t="s">
        <v>178</v>
      </c>
      <c r="N62" s="24" t="str">
        <f aca="false">M62&amp;P62</f>
        <v>5H02/115-260909-122C</v>
      </c>
      <c r="O62" s="25" t="inlineStr">
        <is>
          <t>2028-08-01</t>
        </is>
      </c>
      <c r="P62" s="37" t="s">
        <v>173</v>
      </c>
      <c r="R62" s="29" t="s">
        <v>54</v>
      </c>
    </row>
    <row r="63" customFormat="false" ht="40" hidden="false" customHeight="true" outlineLevel="0" collapsed="false">
      <c r="A63" s="20"/>
      <c r="B63" s="38"/>
      <c r="C63" s="39"/>
      <c r="D63" s="39"/>
      <c r="E63" s="39"/>
      <c r="F63" s="40"/>
      <c r="G63" s="39"/>
      <c r="H63" s="39" t="n">
        <v>23</v>
      </c>
      <c r="I63" s="39" t="n">
        <v>1</v>
      </c>
      <c r="J63" s="39"/>
      <c r="K63" s="39"/>
      <c r="L63" s="39"/>
      <c r="M63" s="39" t="s">
        <v>179</v>
      </c>
      <c r="N63" s="24" t="str">
        <f aca="false">M63&amp;P63</f>
        <v>6B05/115-260909-122C</v>
      </c>
      <c r="O63" s="25" t="inlineStr">
        <is>
          <t>2029-02-01</t>
        </is>
      </c>
      <c r="P63" s="37" t="s">
        <v>173</v>
      </c>
      <c r="R63" s="6" t="s">
        <v>46</v>
      </c>
    </row>
    <row r="64" customFormat="false" ht="40" hidden="false" customHeight="true" outlineLevel="0" collapsed="false">
      <c r="A64" s="20" t="n">
        <v>41</v>
      </c>
      <c r="B64" s="38" t="str">
        <f aca="false">IF(C64&lt;&gt;"",$O$3,"")</f>
        <v>20260917</v>
      </c>
      <c r="C64" s="39" t="s">
        <v>180</v>
      </c>
      <c r="D64" s="39" t="s">
        <v>181</v>
      </c>
      <c r="E64" s="39"/>
      <c r="F64" s="40" t="n">
        <v>150</v>
      </c>
      <c r="G64" s="39" t="n">
        <v>36</v>
      </c>
      <c r="H64" s="39" t="n">
        <v>116</v>
      </c>
      <c r="I64" s="39"/>
      <c r="J64" s="39"/>
      <c r="K64" s="39"/>
      <c r="L64" s="39" t="n">
        <v>0.36</v>
      </c>
      <c r="M64" s="39" t="s">
        <v>162</v>
      </c>
      <c r="N64" s="24" t="str">
        <f aca="false">M64&amp;P64</f>
        <v>40A200/115-260909-122C</v>
      </c>
      <c r="O64" s="25" t="inlineStr">
        <is>
          <t>2029-01-31</t>
        </is>
      </c>
      <c r="P64" s="37" t="s">
        <v>173</v>
      </c>
    </row>
    <row r="65" customFormat="false" ht="40" hidden="false" customHeight="true" outlineLevel="0" collapsed="false">
      <c r="A65" s="20"/>
      <c r="B65" s="38"/>
      <c r="C65" s="39"/>
      <c r="D65" s="39"/>
      <c r="E65" s="39"/>
      <c r="F65" s="40"/>
      <c r="G65" s="39"/>
      <c r="H65" s="39" t="n">
        <v>34</v>
      </c>
      <c r="I65" s="39"/>
      <c r="J65" s="39"/>
      <c r="K65" s="39"/>
      <c r="L65" s="39"/>
      <c r="M65" s="39" t="s">
        <v>100</v>
      </c>
      <c r="N65" s="24" t="str">
        <f aca="false">M65&amp;P65</f>
        <v>40A101/115-260909-122C</v>
      </c>
      <c r="O65" s="45" t="s">
        <v>182</v>
      </c>
      <c r="P65" s="37" t="s">
        <v>173</v>
      </c>
    </row>
    <row r="66" customFormat="false" ht="40" hidden="false" customHeight="true" outlineLevel="0" collapsed="false">
      <c r="A66" s="46" t="n">
        <v>42</v>
      </c>
      <c r="B66" s="38"/>
      <c r="C66" s="47" t="s">
        <v>183</v>
      </c>
      <c r="D66" s="47" t="s">
        <v>184</v>
      </c>
      <c r="E66" s="39"/>
      <c r="F66" s="48" t="n">
        <v>784</v>
      </c>
      <c r="G66" s="47" t="n">
        <v>63</v>
      </c>
      <c r="H66" s="39" t="n">
        <v>255</v>
      </c>
      <c r="I66" s="39"/>
      <c r="J66" s="39" t="n">
        <v>6</v>
      </c>
      <c r="K66" s="39"/>
      <c r="L66" s="47" t="n">
        <v>0.13</v>
      </c>
      <c r="M66" s="39" t="s">
        <v>185</v>
      </c>
      <c r="N66" s="24" t="str">
        <f aca="false">M66&amp;P66</f>
        <v>40A500/115-260909-122C</v>
      </c>
      <c r="O66" s="45" t="s">
        <v>182</v>
      </c>
      <c r="P66" s="49" t="s">
        <v>173</v>
      </c>
    </row>
    <row r="67" customFormat="false" ht="40" hidden="false" customHeight="true" outlineLevel="0" collapsed="false">
      <c r="A67" s="46"/>
      <c r="B67" s="38"/>
      <c r="C67" s="47"/>
      <c r="D67" s="47"/>
      <c r="E67" s="39"/>
      <c r="F67" s="48"/>
      <c r="G67" s="47"/>
      <c r="H67" s="39" t="n">
        <v>460</v>
      </c>
      <c r="I67" s="39"/>
      <c r="J67" s="39"/>
      <c r="K67" s="39"/>
      <c r="L67" s="47"/>
      <c r="M67" s="39" t="s">
        <v>186</v>
      </c>
      <c r="N67" s="24" t="str">
        <f aca="false">M67&amp;P67</f>
        <v>40A402/115-260909-122C</v>
      </c>
      <c r="O67" s="45" t="s">
        <v>187</v>
      </c>
      <c r="P67" s="49" t="s">
        <v>173</v>
      </c>
    </row>
    <row r="68" customFormat="false" ht="40" hidden="false" customHeight="true" outlineLevel="0" collapsed="false">
      <c r="A68" s="46"/>
      <c r="B68" s="38" t="str">
        <f aca="false">IF(C66&lt;&gt;"",$O$3,"")</f>
        <v>20260917</v>
      </c>
      <c r="C68" s="47"/>
      <c r="D68" s="47"/>
      <c r="E68" s="39"/>
      <c r="F68" s="48"/>
      <c r="G68" s="47"/>
      <c r="H68" s="39" t="n">
        <v>63</v>
      </c>
      <c r="I68" s="39"/>
      <c r="J68" s="39"/>
      <c r="K68" s="39"/>
      <c r="L68" s="47"/>
      <c r="M68" s="50" t="s">
        <v>188</v>
      </c>
      <c r="N68" s="24" t="str">
        <f aca="false">M68&amp;P68</f>
        <v>40A104/115-260909-122C</v>
      </c>
      <c r="O68" s="45" t="s">
        <v>189</v>
      </c>
      <c r="P68" s="51" t="s">
        <v>173</v>
      </c>
    </row>
    <row r="69" customFormat="false" ht="45" hidden="false" customHeight="true" outlineLevel="0" collapsed="false">
      <c r="B69" s="52" t="str">
        <f aca="false">IF(C69&lt;&gt;"",$O$3,"")</f>
        <v>20260917</v>
      </c>
      <c r="C69" s="1" t="s">
        <v>190</v>
      </c>
      <c r="N69" s="24" t="str">
        <f aca="false">M69&amp;P69</f>
        <v/>
      </c>
      <c r="O69" s="45"/>
    </row>
    <row r="70" customFormat="false" ht="45" hidden="false" customHeight="true" outlineLevel="0" collapsed="false">
      <c r="B70" s="52" t="str">
        <f aca="false">IF(C70&lt;&gt;"",$O$3,"")</f>
        <v/>
      </c>
      <c r="N70" s="24" t="str">
        <f aca="false">M70&amp;P70</f>
        <v/>
      </c>
      <c r="O70" s="45"/>
    </row>
    <row r="71" customFormat="false" ht="45" hidden="false" customHeight="true" outlineLevel="0" collapsed="false">
      <c r="B71" s="52" t="str">
        <f aca="false">IF(C71&lt;&gt;"",$O$3,"")</f>
        <v/>
      </c>
      <c r="N71" s="24" t="str">
        <f aca="false">M71&amp;P71</f>
        <v/>
      </c>
      <c r="O71" s="45"/>
    </row>
    <row r="72" customFormat="false" ht="45" hidden="false" customHeight="true" outlineLevel="0" collapsed="false">
      <c r="B72" s="52" t="str">
        <f aca="false">IF(C72&lt;&gt;"",$O$3,"")</f>
        <v/>
      </c>
      <c r="N72" s="24" t="str">
        <f aca="false">M72&amp;P72</f>
        <v/>
      </c>
      <c r="O72" s="45"/>
    </row>
    <row r="73" customFormat="false" ht="45" hidden="false" customHeight="true" outlineLevel="0" collapsed="false">
      <c r="B73" s="52" t="str">
        <f aca="false">IF(C73&lt;&gt;"",$O$3,"")</f>
        <v/>
      </c>
      <c r="N73" s="24" t="str">
        <f aca="false">M73&amp;P73</f>
        <v/>
      </c>
      <c r="O73" s="45"/>
    </row>
    <row r="74" customFormat="false" ht="45" hidden="false" customHeight="true" outlineLevel="0" collapsed="false">
      <c r="B74" s="52" t="str">
        <f aca="false">IF(C74&lt;&gt;"",$O$3,"")</f>
        <v/>
      </c>
      <c r="N74" s="24" t="str">
        <f aca="false">M74&amp;P74</f>
        <v/>
      </c>
      <c r="O74" s="45"/>
    </row>
    <row r="75" customFormat="false" ht="45" hidden="false" customHeight="true" outlineLevel="0" collapsed="false">
      <c r="B75" s="52" t="str">
        <f aca="false">IF(C75&lt;&gt;"",$O$3,"")</f>
        <v/>
      </c>
      <c r="N75" s="24" t="str">
        <f aca="false">M75&amp;P75</f>
        <v/>
      </c>
      <c r="O75" s="45"/>
    </row>
    <row r="76" customFormat="false" ht="45" hidden="false" customHeight="true" outlineLevel="0" collapsed="false">
      <c r="B76" s="52" t="str">
        <f aca="false">IF(C76&lt;&gt;"",$O$3,"")</f>
        <v/>
      </c>
      <c r="N76" s="24" t="str">
        <f aca="false">M76&amp;P76</f>
        <v/>
      </c>
      <c r="O76" s="45"/>
    </row>
    <row r="77" customFormat="false" ht="45" hidden="false" customHeight="true" outlineLevel="0" collapsed="false">
      <c r="B77" s="52" t="str">
        <f aca="false">IF(C77&lt;&gt;"",$O$3,"")</f>
        <v/>
      </c>
      <c r="N77" s="24" t="str">
        <f aca="false">M77&amp;P77</f>
        <v/>
      </c>
      <c r="O77" s="45"/>
    </row>
    <row r="78" customFormat="false" ht="45" hidden="false" customHeight="true" outlineLevel="0" collapsed="false">
      <c r="O78" s="45"/>
    </row>
    <row r="79" customFormat="false" ht="45" hidden="false" customHeight="true" outlineLevel="0" collapsed="false">
      <c r="O79" s="45"/>
    </row>
    <row r="80" customFormat="false" ht="45" hidden="false" customHeight="true" outlineLevel="0" collapsed="false">
      <c r="O80" s="45"/>
    </row>
    <row r="81" customFormat="false" ht="45" hidden="false" customHeight="true" outlineLevel="0" collapsed="false">
      <c r="O81" s="45"/>
    </row>
    <row r="82" customFormat="false" ht="45" hidden="false" customHeight="true" outlineLevel="0" collapsed="false">
      <c r="O82" s="45"/>
    </row>
    <row r="83" customFormat="false" ht="45" hidden="false" customHeight="true" outlineLevel="0" collapsed="false">
      <c r="O83" s="45"/>
    </row>
    <row r="84" customFormat="false" ht="45" hidden="false" customHeight="true" outlineLevel="0" collapsed="false">
      <c r="O84" s="45"/>
    </row>
    <row r="85" customFormat="false" ht="45" hidden="false" customHeight="true" outlineLevel="0" collapsed="false">
      <c r="O85" s="45"/>
    </row>
    <row r="86" customFormat="false" ht="45" hidden="false" customHeight="true" outlineLevel="0" collapsed="false">
      <c r="O86" s="45"/>
    </row>
    <row r="87" customFormat="false" ht="45" hidden="false" customHeight="true" outlineLevel="0" collapsed="false">
      <c r="O87" s="45"/>
    </row>
    <row r="88" customFormat="false" ht="45" hidden="false" customHeight="true" outlineLevel="0" collapsed="false">
      <c r="O88" s="45"/>
    </row>
    <row r="89" customFormat="false" ht="45" hidden="false" customHeight="true" outlineLevel="0" collapsed="false">
      <c r="O89" s="45"/>
    </row>
    <row r="90" customFormat="false" ht="45" hidden="false" customHeight="true" outlineLevel="0" collapsed="false">
      <c r="O90" s="45"/>
    </row>
    <row r="91" customFormat="false" ht="45" hidden="false" customHeight="true" outlineLevel="0" collapsed="false">
      <c r="O91" s="45"/>
    </row>
    <row r="92" customFormat="false" ht="45" hidden="false" customHeight="true" outlineLevel="0" collapsed="false">
      <c r="O92" s="45"/>
    </row>
    <row r="93" customFormat="false" ht="45" hidden="false" customHeight="true" outlineLevel="0" collapsed="false">
      <c r="O93" s="45"/>
    </row>
    <row r="94" customFormat="false" ht="45" hidden="false" customHeight="true" outlineLevel="0" collapsed="false">
      <c r="O94" s="45"/>
    </row>
    <row r="95" customFormat="false" ht="45" hidden="false" customHeight="true" outlineLevel="0" collapsed="false">
      <c r="O95" s="45"/>
    </row>
    <row r="96" customFormat="false" ht="45" hidden="false" customHeight="true" outlineLevel="0" collapsed="false">
      <c r="O96" s="45"/>
    </row>
    <row r="97" customFormat="false" ht="45" hidden="false" customHeight="true" outlineLevel="0" collapsed="false">
      <c r="O97" s="45"/>
    </row>
    <row r="98" customFormat="false" ht="45" hidden="false" customHeight="true" outlineLevel="0" collapsed="false">
      <c r="O98" s="45"/>
    </row>
    <row r="99" customFormat="false" ht="45" hidden="false" customHeight="true" outlineLevel="0" collapsed="false">
      <c r="O99" s="45"/>
    </row>
    <row r="100" customFormat="false" ht="45" hidden="false" customHeight="true" outlineLevel="0" collapsed="false">
      <c r="O100" s="45"/>
    </row>
    <row r="101" customFormat="false" ht="45" hidden="false" customHeight="true" outlineLevel="0" collapsed="false">
      <c r="O101" s="45"/>
    </row>
    <row r="102" customFormat="false" ht="45" hidden="false" customHeight="true" outlineLevel="0" collapsed="false">
      <c r="O102" s="45"/>
    </row>
    <row r="103" customFormat="false" ht="45" hidden="false" customHeight="true" outlineLevel="0" collapsed="false">
      <c r="O103" s="25"/>
    </row>
    <row r="104" customFormat="false" ht="45" hidden="false" customHeight="true" outlineLevel="0" collapsed="false">
      <c r="O104" s="45"/>
    </row>
    <row r="105" customFormat="false" ht="45" hidden="false" customHeight="true" outlineLevel="0" collapsed="false">
      <c r="O105" s="45"/>
    </row>
    <row r="106" customFormat="false" ht="45" hidden="false" customHeight="true" outlineLevel="0" collapsed="false">
      <c r="O106" s="45"/>
    </row>
    <row r="107" customFormat="false" ht="45" hidden="false" customHeight="true" outlineLevel="0" collapsed="false">
      <c r="O107" s="45"/>
    </row>
    <row r="108" customFormat="false" ht="45" hidden="false" customHeight="true" outlineLevel="0" collapsed="false">
      <c r="O108" s="45"/>
    </row>
    <row r="109" customFormat="false" ht="45" hidden="false" customHeight="true" outlineLevel="0" collapsed="false">
      <c r="O109" s="45"/>
    </row>
    <row r="110" customFormat="false" ht="45" hidden="false" customHeight="true" outlineLevel="0" collapsed="false">
      <c r="O110" s="45"/>
    </row>
    <row r="111" customFormat="false" ht="45" hidden="false" customHeight="true" outlineLevel="0" collapsed="false">
      <c r="O111" s="45"/>
    </row>
    <row r="112" customFormat="false" ht="45" hidden="false" customHeight="true" outlineLevel="0" collapsed="false">
      <c r="O112" s="45"/>
    </row>
    <row r="113" customFormat="false" ht="45" hidden="false" customHeight="true" outlineLevel="0" collapsed="false">
      <c r="O113" s="45"/>
    </row>
    <row r="114" customFormat="false" ht="45" hidden="false" customHeight="true" outlineLevel="0" collapsed="false">
      <c r="O114" s="45"/>
    </row>
    <row r="115" customFormat="false" ht="45" hidden="false" customHeight="true" outlineLevel="0" collapsed="false">
      <c r="O115" s="45"/>
    </row>
    <row r="116" customFormat="false" ht="45" hidden="false" customHeight="true" outlineLevel="0" collapsed="false">
      <c r="O116" s="45"/>
    </row>
    <row r="117" customFormat="false" ht="45" hidden="false" customHeight="true" outlineLevel="0" collapsed="false">
      <c r="O117" s="45"/>
    </row>
    <row r="118" customFormat="false" ht="45" hidden="false" customHeight="true" outlineLevel="0" collapsed="false">
      <c r="O118" s="45"/>
    </row>
    <row r="119" customFormat="false" ht="45" hidden="false" customHeight="true" outlineLevel="0" collapsed="false">
      <c r="O119" s="45"/>
    </row>
    <row r="120" customFormat="false" ht="45" hidden="false" customHeight="true" outlineLevel="0" collapsed="false">
      <c r="O120" s="45"/>
    </row>
    <row r="121" customFormat="false" ht="45" hidden="false" customHeight="true" outlineLevel="0" collapsed="false">
      <c r="O121" s="45"/>
    </row>
    <row r="122" customFormat="false" ht="45" hidden="false" customHeight="true" outlineLevel="0" collapsed="false">
      <c r="O122" s="45"/>
    </row>
    <row r="123" customFormat="false" ht="45" hidden="false" customHeight="true" outlineLevel="0" collapsed="false">
      <c r="O123" s="45"/>
    </row>
    <row r="124" customFormat="false" ht="45" hidden="false" customHeight="true" outlineLevel="0" collapsed="false">
      <c r="O124" s="45"/>
    </row>
    <row r="125" customFormat="false" ht="45" hidden="false" customHeight="true" outlineLevel="0" collapsed="false">
      <c r="O125" s="45"/>
    </row>
    <row r="126" customFormat="false" ht="45" hidden="false" customHeight="true" outlineLevel="0" collapsed="false">
      <c r="O126" s="45"/>
    </row>
  </sheetData>
  <mergeCells count="102">
    <mergeCell ref="A1:P1"/>
    <mergeCell ref="A2:F2"/>
    <mergeCell ref="G2:K2"/>
    <mergeCell ref="L2:M2"/>
    <mergeCell ref="O2:P2"/>
    <mergeCell ref="A3:F3"/>
    <mergeCell ref="G3:K3"/>
    <mergeCell ref="L3:M3"/>
    <mergeCell ref="O3:P3"/>
    <mergeCell ref="A4:B4"/>
    <mergeCell ref="L4:M4"/>
    <mergeCell ref="O4:P4"/>
    <mergeCell ref="A18:A19"/>
    <mergeCell ref="F18:F19"/>
    <mergeCell ref="G18:G19"/>
    <mergeCell ref="L18:L19"/>
    <mergeCell ref="A22:A23"/>
    <mergeCell ref="F22:F23"/>
    <mergeCell ref="G22:G23"/>
    <mergeCell ref="L22:L23"/>
    <mergeCell ref="A25:A27"/>
    <mergeCell ref="F25:F27"/>
    <mergeCell ref="G25:G27"/>
    <mergeCell ref="L25:L27"/>
    <mergeCell ref="A32:A33"/>
    <mergeCell ref="C32:C33"/>
    <mergeCell ref="D32:D33"/>
    <mergeCell ref="F32:F33"/>
    <mergeCell ref="G32:G33"/>
    <mergeCell ref="L32:L33"/>
    <mergeCell ref="A36:A37"/>
    <mergeCell ref="C36:C37"/>
    <mergeCell ref="D36:D37"/>
    <mergeCell ref="F36:F37"/>
    <mergeCell ref="G36:G37"/>
    <mergeCell ref="L36:L37"/>
    <mergeCell ref="A38:A39"/>
    <mergeCell ref="C38:C39"/>
    <mergeCell ref="D38:D39"/>
    <mergeCell ref="F38:F39"/>
    <mergeCell ref="G38:G39"/>
    <mergeCell ref="L38:L39"/>
    <mergeCell ref="Q38:Q39"/>
    <mergeCell ref="A40:A41"/>
    <mergeCell ref="C40:C41"/>
    <mergeCell ref="D40:D41"/>
    <mergeCell ref="F40:F41"/>
    <mergeCell ref="G40:G41"/>
    <mergeCell ref="L40:L41"/>
    <mergeCell ref="Q40:Q41"/>
    <mergeCell ref="A42:A44"/>
    <mergeCell ref="C42:C44"/>
    <mergeCell ref="D42:D44"/>
    <mergeCell ref="F42:F44"/>
    <mergeCell ref="G42:G44"/>
    <mergeCell ref="L42:L44"/>
    <mergeCell ref="A46:A47"/>
    <mergeCell ref="F46:F47"/>
    <mergeCell ref="A49:A50"/>
    <mergeCell ref="C49:C50"/>
    <mergeCell ref="D49:D50"/>
    <mergeCell ref="F49:F50"/>
    <mergeCell ref="G49:G50"/>
    <mergeCell ref="L49:L50"/>
    <mergeCell ref="A54:A56"/>
    <mergeCell ref="C54:C56"/>
    <mergeCell ref="D54:D56"/>
    <mergeCell ref="F54:F56"/>
    <mergeCell ref="G54:G56"/>
    <mergeCell ref="L54:L56"/>
    <mergeCell ref="Q54:Q56"/>
    <mergeCell ref="A57:A58"/>
    <mergeCell ref="C57:C58"/>
    <mergeCell ref="D57:D58"/>
    <mergeCell ref="F57:F58"/>
    <mergeCell ref="G57:G58"/>
    <mergeCell ref="L57:L58"/>
    <mergeCell ref="A59:A61"/>
    <mergeCell ref="C59:C61"/>
    <mergeCell ref="D59:D61"/>
    <mergeCell ref="F59:F61"/>
    <mergeCell ref="G59:G61"/>
    <mergeCell ref="L59:L61"/>
    <mergeCell ref="A62:A63"/>
    <mergeCell ref="C62:C63"/>
    <mergeCell ref="D62:D63"/>
    <mergeCell ref="F62:F63"/>
    <mergeCell ref="G62:G63"/>
    <mergeCell ref="L62:L63"/>
    <mergeCell ref="A64:A65"/>
    <mergeCell ref="C64:C65"/>
    <mergeCell ref="D64:D65"/>
    <mergeCell ref="F64:F65"/>
    <mergeCell ref="G64:G65"/>
    <mergeCell ref="L64:L65"/>
    <mergeCell ref="A66:A68"/>
    <mergeCell ref="C66:C68"/>
    <mergeCell ref="D66:D68"/>
    <mergeCell ref="F66:F68"/>
    <mergeCell ref="G66:G68"/>
    <mergeCell ref="J66:J68"/>
    <mergeCell ref="L66:L68"/>
  </mergeCells>
  <conditionalFormatting sqref="P6:P65">
    <cfRule type="expression" priority="2" aboveAverage="0" equalAverage="0" bottom="0" percent="0" rank="0" text="" dxfId="6">
      <formula>$A6&lt;&gt;""</formula>
    </cfRule>
  </conditionalFormatting>
  <conditionalFormatting sqref="P66:P68">
    <cfRule type="expression" priority="3" aboveAverage="0" equalAverage="0" bottom="0" percent="0" rank="0" text="" dxfId="7">
      <formula>$A66&lt;&gt;""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52" width="34.25"/>
  </cols>
  <sheetData>
    <row r="1" customFormat="false" ht="160" hidden="false" customHeight="true" outlineLevel="0" collapsed="false">
      <c r="A1" s="38"/>
      <c r="B1" s="38"/>
      <c r="C1" s="38"/>
      <c r="D1" s="38"/>
      <c r="E1" s="38"/>
      <c r="F1" s="38"/>
      <c r="G1" s="38"/>
      <c r="H1" s="38"/>
      <c r="I1" s="38"/>
      <c r="J1" s="38"/>
    </row>
    <row r="2" customFormat="false" ht="160" hidden="false" customHeight="true" outlineLevel="0" collapsed="false">
      <c r="A2" s="38"/>
      <c r="B2" s="38"/>
      <c r="C2" s="38"/>
      <c r="D2" s="38"/>
      <c r="E2" s="38"/>
      <c r="F2" s="38"/>
      <c r="G2" s="38"/>
      <c r="H2" s="38"/>
      <c r="I2" s="38"/>
      <c r="J2" s="3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2026-09-19T15:56:21Z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25F23933F3554F8B9A3455867BFAE9C3_13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